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C:\Users\rpatiño\Desktop\"/>
    </mc:Choice>
  </mc:AlternateContent>
  <xr:revisionPtr revIDLastSave="0" documentId="8_{EBB0822E-EDD5-4268-8FFC-BCBA0AE08F4F}" xr6:coauthVersionLast="46" xr6:coauthVersionMax="46" xr10:uidLastSave="{00000000-0000-0000-0000-000000000000}"/>
  <bookViews>
    <workbookView xWindow="-120" yWindow="-120" windowWidth="20730" windowHeight="11160" tabRatio="509" xr2:uid="{00000000-000D-0000-FFFF-FFFF00000000}"/>
  </bookViews>
  <sheets>
    <sheet name="Mapa de riesgos" sheetId="5" r:id="rId1"/>
    <sheet name="Verificación calidad controles" sheetId="8" state="hidden" r:id="rId2"/>
    <sheet name="Analisis mapa de calor" sheetId="7" state="hidden" r:id="rId3"/>
    <sheet name="Verificación calidad control" sheetId="9" r:id="rId4"/>
    <sheet name="Analisis mapa de calor " sheetId="10" r:id="rId5"/>
    <sheet name="herramientas escala calificació" sheetId="2" r:id="rId6"/>
    <sheet name="Actividades  Significativas" sheetId="3" r:id="rId7"/>
  </sheets>
  <externalReferences>
    <externalReference r:id="rId8"/>
  </externalReferences>
  <definedNames>
    <definedName name="_xlnm._FilterDatabase" localSheetId="0" hidden="1">'Mapa de riesgos'!$A$6:$E$136</definedName>
    <definedName name="_xlnm._FilterDatabase" localSheetId="3" hidden="1">'Verificación calidad control'!$A$5:$S$135</definedName>
    <definedName name="_xlnm._FilterDatabase" localSheetId="1" hidden="1">'Verificación calidad controles'!$A$5:$S$136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0" l="1"/>
  <c r="C11" i="10"/>
  <c r="B11" i="10"/>
  <c r="A11" i="10"/>
  <c r="D7" i="10"/>
  <c r="C7" i="10"/>
  <c r="B7" i="10"/>
  <c r="A7" i="10"/>
  <c r="K136" i="5"/>
  <c r="K82" i="5" l="1"/>
  <c r="K131" i="5" l="1"/>
  <c r="K125" i="5"/>
  <c r="K105" i="5"/>
  <c r="K91" i="5"/>
  <c r="K79" i="5" l="1"/>
  <c r="K74" i="5"/>
  <c r="K58" i="5"/>
  <c r="K47" i="5"/>
  <c r="K27" i="5"/>
  <c r="K26" i="5"/>
  <c r="J135" i="9" l="1"/>
  <c r="K135" i="9" s="1"/>
  <c r="J134" i="9"/>
  <c r="K134" i="9" s="1"/>
  <c r="J133" i="9"/>
  <c r="K133" i="9" s="1"/>
  <c r="J132" i="9"/>
  <c r="K132" i="9" s="1"/>
  <c r="J131" i="9"/>
  <c r="K131" i="9" s="1"/>
  <c r="J130" i="9"/>
  <c r="K130" i="9" s="1"/>
  <c r="J129" i="9"/>
  <c r="K129" i="9" s="1"/>
  <c r="J128" i="9"/>
  <c r="K128" i="9" s="1"/>
  <c r="J127" i="9"/>
  <c r="K127" i="9" s="1"/>
  <c r="J126" i="9"/>
  <c r="K126" i="9" s="1"/>
  <c r="J125" i="9"/>
  <c r="K125" i="9" s="1"/>
  <c r="J124" i="9"/>
  <c r="K124" i="9" s="1"/>
  <c r="J123" i="9"/>
  <c r="K123" i="9" s="1"/>
  <c r="J122" i="9"/>
  <c r="K122" i="9" s="1"/>
  <c r="J121" i="9"/>
  <c r="K121" i="9" s="1"/>
  <c r="K122" i="5"/>
  <c r="J24" i="9" l="1"/>
  <c r="K24" i="9" s="1"/>
  <c r="J120" i="9"/>
  <c r="K120" i="9" s="1"/>
  <c r="J119" i="9"/>
  <c r="K119" i="9" s="1"/>
  <c r="J118" i="9"/>
  <c r="K118" i="9" s="1"/>
  <c r="J117" i="9"/>
  <c r="K117" i="9" s="1"/>
  <c r="J116" i="9"/>
  <c r="K116" i="9" s="1"/>
  <c r="J115" i="9"/>
  <c r="K115" i="9" s="1"/>
  <c r="J114" i="9"/>
  <c r="K114" i="9" s="1"/>
  <c r="J113" i="9"/>
  <c r="K113" i="9" s="1"/>
  <c r="J112" i="9"/>
  <c r="K112" i="9" s="1"/>
  <c r="J111" i="9"/>
  <c r="K111" i="9" s="1"/>
  <c r="J110" i="9"/>
  <c r="K110" i="9" s="1"/>
  <c r="J109" i="9"/>
  <c r="K109" i="9" s="1"/>
  <c r="J108" i="9"/>
  <c r="K108" i="9" s="1"/>
  <c r="J107" i="9"/>
  <c r="K107" i="9" s="1"/>
  <c r="J106" i="9"/>
  <c r="K106" i="9" s="1"/>
  <c r="J105" i="9"/>
  <c r="K105" i="9" s="1"/>
  <c r="J104" i="9"/>
  <c r="K104" i="9" s="1"/>
  <c r="J103" i="9"/>
  <c r="K103" i="9" s="1"/>
  <c r="J102" i="9"/>
  <c r="K102" i="9" s="1"/>
  <c r="J101" i="9"/>
  <c r="K101" i="9" s="1"/>
  <c r="J100" i="9"/>
  <c r="K100" i="9" s="1"/>
  <c r="J99" i="9"/>
  <c r="K99" i="9" s="1"/>
  <c r="J98" i="9"/>
  <c r="K98" i="9" s="1"/>
  <c r="J97" i="9"/>
  <c r="K97" i="9" s="1"/>
  <c r="J96" i="9"/>
  <c r="K96" i="9" s="1"/>
  <c r="J95" i="9"/>
  <c r="K95" i="9" s="1"/>
  <c r="J94" i="9"/>
  <c r="K94" i="9" s="1"/>
  <c r="J93" i="9"/>
  <c r="K93" i="9" s="1"/>
  <c r="J92" i="9"/>
  <c r="K92" i="9" s="1"/>
  <c r="J91" i="9"/>
  <c r="K91" i="9" s="1"/>
  <c r="J90" i="9"/>
  <c r="K90" i="9" s="1"/>
  <c r="J89" i="9"/>
  <c r="K89" i="9" s="1"/>
  <c r="J88" i="9"/>
  <c r="K88" i="9" s="1"/>
  <c r="J87" i="9"/>
  <c r="K87" i="9" s="1"/>
  <c r="J86" i="9"/>
  <c r="K86" i="9" s="1"/>
  <c r="J85" i="9"/>
  <c r="K85" i="9" s="1"/>
  <c r="J84" i="9"/>
  <c r="K84" i="9" s="1"/>
  <c r="J83" i="9"/>
  <c r="K83" i="9" s="1"/>
  <c r="J82" i="9"/>
  <c r="K82" i="9" s="1"/>
  <c r="J81" i="9"/>
  <c r="K81" i="9" s="1"/>
  <c r="J80" i="9"/>
  <c r="K80" i="9" s="1"/>
  <c r="J79" i="9"/>
  <c r="K79" i="9" s="1"/>
  <c r="J78" i="9"/>
  <c r="K78" i="9" s="1"/>
  <c r="J77" i="9"/>
  <c r="K77" i="9" s="1"/>
  <c r="J76" i="9"/>
  <c r="K76" i="9" s="1"/>
  <c r="J75" i="9"/>
  <c r="K75" i="9" s="1"/>
  <c r="J74" i="9"/>
  <c r="K74" i="9" s="1"/>
  <c r="J73" i="9"/>
  <c r="K73" i="9" s="1"/>
  <c r="J72" i="9"/>
  <c r="K72" i="9" s="1"/>
  <c r="J71" i="9"/>
  <c r="K71" i="9" s="1"/>
  <c r="J70" i="9"/>
  <c r="K70" i="9" s="1"/>
  <c r="J69" i="9"/>
  <c r="K69" i="9" s="1"/>
  <c r="J68" i="9"/>
  <c r="K68" i="9" s="1"/>
  <c r="J67" i="9"/>
  <c r="K67" i="9" s="1"/>
  <c r="J66" i="9"/>
  <c r="K66" i="9" s="1"/>
  <c r="J65" i="9"/>
  <c r="K65" i="9" s="1"/>
  <c r="J64" i="9"/>
  <c r="K64" i="9" s="1"/>
  <c r="J63" i="9"/>
  <c r="K63" i="9" s="1"/>
  <c r="J62" i="9"/>
  <c r="K62" i="9" s="1"/>
  <c r="J61" i="9"/>
  <c r="K61" i="9" s="1"/>
  <c r="J60" i="9"/>
  <c r="K60" i="9" s="1"/>
  <c r="J59" i="9"/>
  <c r="K59" i="9" s="1"/>
  <c r="J58" i="9"/>
  <c r="K58" i="9" s="1"/>
  <c r="J57" i="9"/>
  <c r="K57" i="9" s="1"/>
  <c r="J56" i="9"/>
  <c r="K56" i="9" s="1"/>
  <c r="J55" i="9"/>
  <c r="K55" i="9" s="1"/>
  <c r="J54" i="9"/>
  <c r="K54" i="9" s="1"/>
  <c r="J53" i="9"/>
  <c r="K53" i="9" s="1"/>
  <c r="J52" i="9"/>
  <c r="K52" i="9" s="1"/>
  <c r="J51" i="9"/>
  <c r="K51" i="9" s="1"/>
  <c r="J50" i="9"/>
  <c r="K50" i="9" s="1"/>
  <c r="J49" i="9"/>
  <c r="K49" i="9" s="1"/>
  <c r="J48" i="9"/>
  <c r="K48" i="9" s="1"/>
  <c r="J47" i="9"/>
  <c r="K47" i="9" s="1"/>
  <c r="J46" i="9"/>
  <c r="K46" i="9" s="1"/>
  <c r="J45" i="9"/>
  <c r="K45" i="9" s="1"/>
  <c r="J44" i="9"/>
  <c r="K44" i="9" s="1"/>
  <c r="J43" i="9"/>
  <c r="K43" i="9" s="1"/>
  <c r="J42" i="9"/>
  <c r="K42" i="9" s="1"/>
  <c r="J41" i="9"/>
  <c r="K41" i="9" s="1"/>
  <c r="J40" i="9"/>
  <c r="K40" i="9" s="1"/>
  <c r="J39" i="9"/>
  <c r="K39" i="9" s="1"/>
  <c r="J38" i="9"/>
  <c r="K38" i="9" s="1"/>
  <c r="J37" i="9"/>
  <c r="K37" i="9" s="1"/>
  <c r="J36" i="9"/>
  <c r="K36" i="9" s="1"/>
  <c r="J35" i="9"/>
  <c r="K35" i="9" s="1"/>
  <c r="J34" i="9"/>
  <c r="K34" i="9" s="1"/>
  <c r="J33" i="9"/>
  <c r="K33" i="9" s="1"/>
  <c r="J32" i="9"/>
  <c r="K32" i="9" s="1"/>
  <c r="J31" i="9"/>
  <c r="K31" i="9" s="1"/>
  <c r="J30" i="9"/>
  <c r="K30" i="9" s="1"/>
  <c r="J29" i="9"/>
  <c r="K29" i="9" s="1"/>
  <c r="J28" i="9"/>
  <c r="K28" i="9" s="1"/>
  <c r="J27" i="9"/>
  <c r="K27" i="9" s="1"/>
  <c r="J26" i="9"/>
  <c r="K26" i="9" s="1"/>
  <c r="J25" i="9"/>
  <c r="K25" i="9" s="1"/>
  <c r="J23" i="9"/>
  <c r="K23" i="9" s="1"/>
  <c r="J22" i="9"/>
  <c r="K22" i="9" s="1"/>
  <c r="J21" i="9"/>
  <c r="K21" i="9" s="1"/>
  <c r="J20" i="9"/>
  <c r="K20" i="9" s="1"/>
  <c r="J19" i="9"/>
  <c r="K19" i="9" s="1"/>
  <c r="J16" i="9"/>
  <c r="K16" i="9" s="1"/>
  <c r="J18" i="9"/>
  <c r="K18" i="9" s="1"/>
  <c r="J17" i="9"/>
  <c r="K17" i="9" s="1"/>
  <c r="J15" i="9"/>
  <c r="K15" i="9" s="1"/>
  <c r="J14" i="9"/>
  <c r="K14" i="9" s="1"/>
  <c r="J13" i="9"/>
  <c r="K13" i="9" s="1"/>
  <c r="J12" i="9"/>
  <c r="K12" i="9" s="1"/>
  <c r="J11" i="9"/>
  <c r="K11" i="9" s="1"/>
  <c r="K35" i="5" l="1"/>
  <c r="K34" i="5"/>
  <c r="K33" i="5"/>
  <c r="K32" i="5"/>
  <c r="K31" i="5"/>
  <c r="K30" i="5"/>
  <c r="K29" i="5"/>
  <c r="K25" i="5"/>
  <c r="K24" i="5" l="1"/>
  <c r="K23" i="5" l="1"/>
  <c r="K22" i="5"/>
  <c r="K21" i="5"/>
  <c r="K20" i="5"/>
  <c r="K19" i="5"/>
  <c r="K18" i="5" l="1"/>
  <c r="K17" i="5"/>
  <c r="K16" i="5"/>
  <c r="K15" i="5"/>
  <c r="K14" i="5"/>
  <c r="K13" i="5" l="1"/>
  <c r="K12" i="5"/>
  <c r="K11" i="5"/>
  <c r="J10" i="9" l="1"/>
  <c r="K10" i="9" s="1"/>
  <c r="J9" i="9"/>
  <c r="K9" i="9" s="1"/>
  <c r="J8" i="9"/>
  <c r="K8" i="9" s="1"/>
  <c r="J7" i="9"/>
  <c r="K7" i="9" s="1"/>
  <c r="E11" i="10" l="1"/>
  <c r="E7" i="10"/>
  <c r="J11" i="8"/>
  <c r="K11" i="8" s="1"/>
  <c r="J10" i="8"/>
  <c r="K10" i="8" s="1"/>
  <c r="J9" i="8"/>
  <c r="K9" i="8" s="1"/>
  <c r="J8" i="8"/>
  <c r="K8" i="8" s="1"/>
  <c r="J7" i="8"/>
  <c r="K7" i="8" s="1"/>
  <c r="K10" i="5"/>
  <c r="K9" i="5"/>
  <c r="K8" i="5"/>
  <c r="K7" i="5"/>
  <c r="D11" i="7" l="1"/>
  <c r="C11" i="7"/>
  <c r="B11" i="7"/>
  <c r="A11" i="7"/>
  <c r="D7" i="7"/>
  <c r="C7" i="7"/>
  <c r="B7" i="7"/>
  <c r="A7" i="7"/>
  <c r="C18" i="3" l="1"/>
  <c r="C17" i="3"/>
  <c r="C16" i="3"/>
  <c r="C15" i="3"/>
  <c r="C14" i="3"/>
  <c r="C13" i="3"/>
  <c r="C12" i="3"/>
  <c r="C11" i="3"/>
  <c r="C10" i="3"/>
  <c r="C9" i="3"/>
  <c r="C8" i="3"/>
  <c r="C7" i="3"/>
  <c r="E7" i="7" l="1"/>
  <c r="E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tc={1323F517-BA88-4148-966A-31960467860E}</author>
    <author>Ricardo Patiño Murillo</author>
    <author>tc={1317A444-9325-4E23-8213-53AFDF339FF9}</author>
    <author>tc={8E6A27CE-6025-46D6-BA85-EFF8E101D4E4}</author>
    <author>tc={D7396E59-39A5-4C83-A5F6-4504E61D0CD0}</author>
    <author>tc={DE8F1A78-F052-4CC1-8443-65FAD9C9642A}</author>
    <author>tc={270095D6-FE47-40EF-B248-21BEFA83D046}</author>
    <author>tc={D273F0D7-3588-43E9-98A2-7CDCE00EF55C}</author>
    <author>tc={C721E1C0-C6A5-4E78-9152-D86DFBF2FBF9}</author>
    <author>tc={8088A909-A1CA-4D39-82DD-A6A424E8BAA9}</author>
    <author>tc={6C654B59-B792-4606-84F2-722752FA2185}</author>
    <author>tc={D3965466-3598-4626-9CF2-39F3A62CADDB}</author>
    <author>tc={5AFF0ED1-3EB8-4BCF-B466-18F6D23E4981}</author>
    <author>tc={B9A087B4-01B9-422E-8C56-41B439B5F968}</author>
    <author>tc={8E70CFE3-A99C-4BAB-BDDC-DAE14ED58C35}</author>
  </authors>
  <commentList>
    <comment ref="I10" authorId="0" shapeId="0" xr:uid="{1323F517-BA88-4148-966A-31960467860E}">
      <text>
        <t>[Comentario encadenado]
Su versión de Excel le permite leer este comentario encadenado; sin embargo, las ediciones que se apliquen se quitarán si el archivo se abre en una versión más reciente de Excel. Más información: https://go.microsoft.com/fwlink/?linkid=870924
Comentario:
    Ha mejorado e implementado controles por consiguiente aumenta su calificación. Pasa la calificación de Requiere mejora a Aceptable. Riesgo Neto pasa de Alto a Por encima del promedio</t>
      </text>
    </comment>
    <comment ref="I15" authorId="1" shapeId="0" xr:uid="{CE80C64E-C525-4265-9332-BA1C0DB2EA38}">
      <text>
        <r>
          <rPr>
            <b/>
            <sz val="9"/>
            <color indexed="81"/>
            <rFont val="Tahoma"/>
            <family val="2"/>
          </rPr>
          <t>Ricardo Patiño Murillo:</t>
        </r>
        <r>
          <rPr>
            <sz val="9"/>
            <color indexed="81"/>
            <rFont val="Tahoma"/>
            <family val="2"/>
          </rPr>
          <t xml:space="preserve">
10</t>
        </r>
      </text>
    </comment>
    <comment ref="G26" authorId="2" shapeId="0" xr:uid="{1317A444-9325-4E23-8213-53AFDF339FF9}">
      <text>
        <t>[Comentario encadenado]
Su versión de Excel le permite leer este comentario encadenado; sin embargo, las ediciones que se apliquen se quitarán si el archivo se abre en una versión más reciente de Excel. Más información: https://go.microsoft.com/fwlink/?linkid=870924
Comentario:
    La probabilidad de ocurrencia no es tan Alta por eso el nivel de riesgo Inherente pasa a Por encima del Promedio</t>
      </text>
    </comment>
    <comment ref="G27" authorId="3" shapeId="0" xr:uid="{8E6A27CE-6025-46D6-BA85-EFF8E101D4E4}">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riesgo pasa de Alto a Moderado debido a que la probabilidad de ocurrencia no es tan Alto. Además el area ha mejorado en ese aspecto en cuanto a que ya hay una información más clara y oportuna respecto a los lineamientos a realizar. Un ejemplo claro de ello es el Plan de Modernización a 4 años</t>
      </text>
    </comment>
    <comment ref="I33" authorId="1" shapeId="0" xr:uid="{A1E3CD19-208C-4815-8117-3CAE7B676CDF}">
      <text>
        <r>
          <rPr>
            <b/>
            <sz val="9"/>
            <color indexed="81"/>
            <rFont val="Tahoma"/>
            <family val="2"/>
          </rPr>
          <t>Ricardo Patiño Murillo:</t>
        </r>
        <r>
          <rPr>
            <sz val="9"/>
            <color indexed="81"/>
            <rFont val="Tahoma"/>
            <family val="2"/>
          </rPr>
          <t xml:space="preserve">
10</t>
        </r>
      </text>
    </comment>
    <comment ref="G40" authorId="4" shapeId="0" xr:uid="{D7396E59-39A5-4C83-A5F6-4504E61D0CD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riesgo pasa de Alto a Moderado debido a que en la organización no se ha materializado y su probabilidad de ocurrencia no es tan Alta desde que se documento. Su calificación final pasa de Alto a Moderado según metodologia</t>
      </text>
    </comment>
    <comment ref="C46" authorId="1" shapeId="0" xr:uid="{FDCC0547-F501-4BFE-94F2-B02AEA0D7A23}">
      <text>
        <r>
          <rPr>
            <b/>
            <sz val="9"/>
            <color indexed="81"/>
            <rFont val="Tahoma"/>
            <family val="2"/>
          </rPr>
          <t>Ricardo Patiño Murillo:</t>
        </r>
        <r>
          <rPr>
            <sz val="9"/>
            <color indexed="81"/>
            <rFont val="Tahoma"/>
            <family val="2"/>
          </rPr>
          <t xml:space="preserve">
alexandra ramirez ccoodinadora de parametrizaciones</t>
        </r>
      </text>
    </comment>
    <comment ref="I51" authorId="1" shapeId="0" xr:uid="{480A92B1-C305-4297-8832-68772744C743}">
      <text>
        <r>
          <rPr>
            <b/>
            <sz val="9"/>
            <color indexed="81"/>
            <rFont val="Tahoma"/>
            <family val="2"/>
          </rPr>
          <t>Ricardo Patiño Murillo:</t>
        </r>
        <r>
          <rPr>
            <sz val="9"/>
            <color indexed="81"/>
            <rFont val="Tahoma"/>
            <family val="2"/>
          </rPr>
          <t xml:space="preserve">
10</t>
        </r>
      </text>
    </comment>
    <comment ref="J60" authorId="1" shapeId="0" xr:uid="{989A29EE-F1DD-42AE-B831-B3ED11FE6366}">
      <text>
        <r>
          <rPr>
            <b/>
            <sz val="9"/>
            <color indexed="81"/>
            <rFont val="Tahoma"/>
            <family val="2"/>
          </rPr>
          <t>Ricardo Patiño Murillo:</t>
        </r>
        <r>
          <rPr>
            <sz val="9"/>
            <color indexed="81"/>
            <rFont val="Tahoma"/>
            <family val="2"/>
          </rPr>
          <t xml:space="preserve">
1. Posee una herramienta para ejercer el control. (1)
2. Existen manuales instructivos o procedimientos para el manejo de la herramienta (1) Asociado al procedimiento
3. En el tiempo que lleva la herramienta ha demostrado ser efectiva. (NO)
4. Están definidos los responsables de la ejecución del control y del seguimiento. (1) SI)
5. La frecuencia de la ejecución del control y seguimiento es adecuada. (NO)
3</t>
        </r>
      </text>
    </comment>
    <comment ref="I77" authorId="1" shapeId="0" xr:uid="{EF50E351-6BCE-48CC-97F3-4213AFF4CF85}">
      <text>
        <r>
          <rPr>
            <b/>
            <sz val="9"/>
            <color indexed="81"/>
            <rFont val="Tahoma"/>
            <family val="2"/>
          </rPr>
          <t>Ricardo Patiño Murillo:</t>
        </r>
        <r>
          <rPr>
            <sz val="9"/>
            <color indexed="81"/>
            <rFont val="Tahoma"/>
            <family val="2"/>
          </rPr>
          <t xml:space="preserve">
10</t>
        </r>
      </text>
    </comment>
    <comment ref="M79" authorId="5" shapeId="0" xr:uid="{DE8F1A78-F052-4CC1-8443-65FAD9C9642A}">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riesgo pasa de Por encima del promedio a Moderado de acuerdo a la implementación de más controles que mejoran su calficación final.</t>
      </text>
    </comment>
    <comment ref="G80" authorId="6" shapeId="0" xr:uid="{270095D6-FE47-40EF-B248-21BEFA83D04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decide disminuir el nivel de riesgo inherente debido a que no se ha materializado el riesgo desde que se documento, es decir su probabilidad de ocurrencia no es tan alto al inicialmente documentado. Adicionalmente se han implementado nuevos controles</t>
      </text>
    </comment>
    <comment ref="K91" authorId="7" shapeId="0" xr:uid="{D273F0D7-3588-43E9-98A2-7CDCE00EF55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establece un punto en los criterios del DAFP, por que a la fecha se estaba creando un instrumento para ejercer el control. Adicionalmente el riesgo era alto por la falta de controles porque en si el nivel de riesgo inherente es MODERADO, es decir su probabilidad de ocurrencia no es tan Alto</t>
      </text>
    </comment>
    <comment ref="L105" authorId="8" shapeId="0" xr:uid="{C721E1C0-C6A5-4E78-9152-D86DFBF2FBF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le asigna un punto a uno de los criterios del DAFP ya que poseen una herramienta para ejercer el control: Seguimiento a los movimientos en el Sistema de información para la administración de inventarios. (SAI ). Pasa de una calificación de 40 Requiere Mejora a Aceptable: 60 por consiguiente el Riesgo Neto pasa de Alto a Requiere Mejora según Metodologia</t>
      </text>
    </comment>
    <comment ref="G112" authorId="9" shapeId="0" xr:uid="{8088A909-A1CA-4D39-82DD-A6A424E8BAA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disminuye el nivel de Riesgo Inherente de Alto a Por encima del promedio debido a que no se ha materializado y su probabilidad de ocurrencia no es tan alto a lo inicialmente documentado. Por consiguiente el Riesgo Neto pasa de Alto a Por encima del Promedio según metodologia</t>
      </text>
    </comment>
    <comment ref="G114" authorId="10" shapeId="0" xr:uid="{6C654B59-B792-4606-84F2-722752FA2185}">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riesgo pasa de Alto a Por encima del Promedio debido que ademas de tener los controles inicialmente documentados se tiene un proceso estandarizado de nomina y compensación y el cual cuenta con una herramienta efec¿tiva: 1. Software de nomina debidamente parametrizado, el cual, es un control automático que disminuya considerablemente la probabilidad de ocurrencia, por consiguiente pasa de Alto a Por encima del promedio tanto el nivel de Riesgo Inherente como el Riesgo Neto.</t>
      </text>
    </comment>
    <comment ref="I122" authorId="1" shapeId="0" xr:uid="{8250F949-53F7-4799-A878-1D773B660A54}">
      <text>
        <r>
          <rPr>
            <b/>
            <sz val="9"/>
            <color indexed="81"/>
            <rFont val="Tahoma"/>
            <family val="2"/>
          </rPr>
          <t>Ricardo Patiño Murillo:</t>
        </r>
        <r>
          <rPr>
            <sz val="9"/>
            <color indexed="81"/>
            <rFont val="Tahoma"/>
            <family val="2"/>
          </rPr>
          <t xml:space="preserve">
10</t>
        </r>
      </text>
    </comment>
    <comment ref="J122" authorId="1" shapeId="0" xr:uid="{5304E1EA-D541-4721-A7E5-D311702F33D8}">
      <text>
        <r>
          <rPr>
            <b/>
            <sz val="9"/>
            <color indexed="81"/>
            <rFont val="Tahoma"/>
            <family val="2"/>
          </rPr>
          <t>Ricardo Patiño Murillo:</t>
        </r>
        <r>
          <rPr>
            <sz val="9"/>
            <color indexed="81"/>
            <rFont val="Tahoma"/>
            <family val="2"/>
          </rPr>
          <t xml:space="preserve">
3</t>
        </r>
      </text>
    </comment>
    <comment ref="L125" authorId="11" shapeId="0" xr:uid="{D3965466-3598-4626-9CF2-39F3A62CADD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calificación del control pasa de Debil a Aceptable debido a que se implementan nuevos controles: 1. PD - GH - 05 Procedimiento evaluacion de desempeño
2. Plataforma evaluacion de desempeño.
Adicionalmente el Riego Inherente y Riesgo Neto pasan de Alto a Por encima del Promedio debido a que la Probabilidad de ocurrencia e Impacto no es tan Alto al inicialmente documentado, prueba de ello es que hasta la fecha no se ha materializado.</t>
      </text>
    </comment>
    <comment ref="G130" authorId="12" shapeId="0" xr:uid="{5AFF0ED1-3EB8-4BCF-B466-18F6D23E4981}">
      <text>
        <t>[Comentario encadenado]
Su versión de Excel le permite leer este comentario encadenado; sin embargo, las ediciones que se apliquen se quitarán si el archivo se abre en una versión más reciente de Excel. Más información: https://go.microsoft.com/fwlink/?linkid=870924
Comentario:
    El nivel de Riesgo Inherente pasa de Alto a Moderado debido a que existe un proceso Consolidado de Seguridad y Salud en el Trabajo y han mejorado los contoles a los inicialmente documentados. Adicionalmente la probabilidad de ocurrencia del Riesgo Inherente es menor al inicialmente documentado prueba de ello es que NO se ha materializado el riesgo, por consiguiente pasa de Alto a Por encima del Promedio, lo mismo para el Riesgo Neto según metodologia.</t>
      </text>
    </comment>
    <comment ref="G131" authorId="13" shapeId="0" xr:uid="{B9A087B4-01B9-422E-8C56-41B439B5F968}">
      <text>
        <t>[Comentario encadenado]
Su versión de Excel le permite leer este comentario encadenado; sin embargo, las ediciones que se apliquen se quitarán si el archivo se abre en una versión más reciente de Excel. Más información: https://go.microsoft.com/fwlink/?linkid=870924
Comentario:
    El nivel de Riesgo Inherente cambia de Alto a Por encima del proimedio debido a que la probabilidad de ocurrencia no es tan Alto al inicialmente documentado, prueba de ello es la no materialización del Riesgo desde que se documento. Adicionamente cuenta con controles respecto a la revisión de antecedentes judiciales, procuraduria y contraloria y RETHUS.</t>
      </text>
    </comment>
    <comment ref="L131" authorId="14" shapeId="0" xr:uid="{8E70CFE3-A99C-4BAB-BDDC-DAE14ED58C3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le asigna un punto a los criterios del DAFP debido a que si los controles no fueran efectivos para mitigar el riesgo se estaría materializando el riesgo y hasta fecha no se ha Materializado. Por consiguiente la calificación pasa de Débil a Aceptable.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Patiño Murillo</author>
  </authors>
  <commentList>
    <comment ref="P13" authorId="0" shapeId="0" xr:uid="{184ACCEA-12F2-4F84-9312-1761544260D8}">
      <text>
        <r>
          <rPr>
            <b/>
            <sz val="9"/>
            <color indexed="81"/>
            <rFont val="Tahoma"/>
            <family val="2"/>
          </rPr>
          <t>Ricardo Patiño Murillo:</t>
        </r>
        <r>
          <rPr>
            <sz val="9"/>
            <color indexed="81"/>
            <rFont val="Tahoma"/>
            <family val="2"/>
          </rPr>
          <t xml:space="preserve">
Gotas
Falta</t>
        </r>
      </text>
    </comment>
    <comment ref="I19" authorId="0" shapeId="0" xr:uid="{12B5EAD2-A8D5-42FC-A43A-98E21130CA65}">
      <text>
        <r>
          <rPr>
            <b/>
            <sz val="9"/>
            <color indexed="81"/>
            <rFont val="Tahoma"/>
            <family val="2"/>
          </rPr>
          <t>Ricardo Patiño Murillo:</t>
        </r>
        <r>
          <rPr>
            <sz val="9"/>
            <color indexed="81"/>
            <rFont val="Tahoma"/>
            <family val="2"/>
          </rPr>
          <t xml:space="preserve">
EN EL COMITÉ PRIMARIO</t>
        </r>
      </text>
    </comment>
    <comment ref="I20" authorId="0" shapeId="0" xr:uid="{1997B095-D327-4661-A60F-B6BFEE2DC641}">
      <text>
        <r>
          <rPr>
            <b/>
            <sz val="9"/>
            <color indexed="81"/>
            <rFont val="Tahoma"/>
            <family val="2"/>
          </rPr>
          <t>Ricardo Patiño Murillo:</t>
        </r>
        <r>
          <rPr>
            <sz val="9"/>
            <color indexed="81"/>
            <rFont val="Tahoma"/>
            <family val="2"/>
          </rPr>
          <t xml:space="preserve">
Constante el seguimiento</t>
        </r>
      </text>
    </comment>
    <comment ref="F21" authorId="0" shapeId="0" xr:uid="{5F10EBA9-0FEB-47A6-A3FD-123600954F5F}">
      <text>
        <r>
          <rPr>
            <b/>
            <sz val="9"/>
            <color indexed="81"/>
            <rFont val="Tahoma"/>
            <family val="2"/>
          </rPr>
          <t>Ricardo Patiño Murillo:</t>
        </r>
        <r>
          <rPr>
            <sz val="9"/>
            <color indexed="81"/>
            <rFont val="Tahoma"/>
            <family val="2"/>
          </rPr>
          <t xml:space="preserve">
La misma norma lo dice y como lo debemos hacer</t>
        </r>
      </text>
    </comment>
    <comment ref="N21" authorId="0" shapeId="0" xr:uid="{DF12BD30-5A8A-4534-8A02-B7D742A6347D}">
      <text>
        <r>
          <rPr>
            <b/>
            <sz val="9"/>
            <color indexed="81"/>
            <rFont val="Tahoma"/>
            <family val="2"/>
          </rPr>
          <t>Ricardo Patiño Murillo:
La misma norma nos dice como hacerlo</t>
        </r>
      </text>
    </comment>
    <comment ref="I25" authorId="0" shapeId="0" xr:uid="{337FA972-4743-4011-BD14-AFD719A2EFFA}">
      <text>
        <r>
          <rPr>
            <b/>
            <sz val="9"/>
            <color indexed="81"/>
            <rFont val="Tahoma"/>
            <family val="2"/>
          </rPr>
          <t>Ricardo Patiño Murillo:
Se realiza el seguimiento de manera mensual</t>
        </r>
      </text>
    </comment>
    <comment ref="I30" authorId="0" shapeId="0" xr:uid="{3ED9823B-101D-4D32-B848-40145D47033B}">
      <text>
        <r>
          <rPr>
            <b/>
            <sz val="9"/>
            <color indexed="81"/>
            <rFont val="Tahoma"/>
            <family val="2"/>
          </rPr>
          <t>Ricardo Patiño Murillo:</t>
        </r>
        <r>
          <rPr>
            <sz val="9"/>
            <color indexed="81"/>
            <rFont val="Tahoma"/>
            <family val="2"/>
          </rPr>
          <t xml:space="preserve">
Listas de chequeo: Me determinan que documento debo presentar para realizar la contratación</t>
        </r>
      </text>
    </comment>
    <comment ref="I31" authorId="0" shapeId="0" xr:uid="{C1382677-7ACE-4F7D-B662-84E1AF4A88E6}">
      <text>
        <r>
          <rPr>
            <b/>
            <sz val="9"/>
            <color indexed="81"/>
            <rFont val="Tahoma"/>
            <family val="2"/>
          </rPr>
          <t>Ricardo Patiño Murillo:</t>
        </r>
        <r>
          <rPr>
            <sz val="9"/>
            <color indexed="81"/>
            <rFont val="Tahoma"/>
            <family val="2"/>
          </rPr>
          <t xml:space="preserve">
Solo dos veces en el año interrupcion de transporte</t>
        </r>
      </text>
    </comment>
    <comment ref="P34" authorId="0" shapeId="0" xr:uid="{C1B89CA9-CED4-45F4-A54C-6A7EC3C5A4DA}">
      <text>
        <r>
          <rPr>
            <b/>
            <sz val="9"/>
            <color indexed="81"/>
            <rFont val="Tahoma"/>
            <family val="2"/>
          </rPr>
          <t>Ricardo Patiño Murillo:</t>
        </r>
        <r>
          <rPr>
            <sz val="9"/>
            <color indexed="81"/>
            <rFont val="Tahoma"/>
            <family val="2"/>
          </rPr>
          <t xml:space="preserve">
Socializa el equipo de gestion documental y las personas que lo requieran</t>
        </r>
      </text>
    </comment>
    <comment ref="B46" authorId="0" shapeId="0" xr:uid="{18D46A1A-DBCF-4938-A93A-A94AB205459E}">
      <text>
        <r>
          <rPr>
            <b/>
            <sz val="9"/>
            <color indexed="81"/>
            <rFont val="Tahoma"/>
            <family val="2"/>
          </rPr>
          <t>Ricardo Patiño Murillo:</t>
        </r>
        <r>
          <rPr>
            <sz val="9"/>
            <color indexed="81"/>
            <rFont val="Tahoma"/>
            <family val="2"/>
          </rPr>
          <t xml:space="preserve">
alexandra ramirez ccoodinadora de parametrizaciones</t>
        </r>
      </text>
    </comment>
    <comment ref="G68" authorId="0" shapeId="0" xr:uid="{A5CCBF65-7C39-45DD-B95B-F0BFD528D7D8}">
      <text>
        <r>
          <rPr>
            <b/>
            <sz val="9"/>
            <color indexed="81"/>
            <rFont val="Tahoma"/>
            <family val="2"/>
          </rPr>
          <t>Ricardo Patiño Murillo:</t>
        </r>
        <r>
          <rPr>
            <sz val="9"/>
            <color indexed="81"/>
            <rFont val="Tahoma"/>
            <family val="2"/>
          </rPr>
          <t xml:space="preserve">
Por causas externas. Solicitan tiempos en las auditorias</t>
        </r>
      </text>
    </comment>
    <comment ref="I68" authorId="0" shapeId="0" xr:uid="{6F004C14-A1BC-47A6-B35C-06296A68A0EA}">
      <text>
        <r>
          <rPr>
            <b/>
            <sz val="9"/>
            <color indexed="81"/>
            <rFont val="Tahoma"/>
            <family val="2"/>
          </rPr>
          <t>Ricardo Patiño Murillo:</t>
        </r>
        <r>
          <rPr>
            <sz val="9"/>
            <color indexed="81"/>
            <rFont val="Tahoma"/>
            <family val="2"/>
          </rPr>
          <t xml:space="preserve">
pero no es efectiva por que dependemos de terceros</t>
        </r>
      </text>
    </comment>
    <comment ref="R68" authorId="0" shapeId="0" xr:uid="{EB70BDF1-085A-4E9A-9B0A-E36750F410DB}">
      <text>
        <r>
          <rPr>
            <b/>
            <sz val="9"/>
            <color indexed="81"/>
            <rFont val="Tahoma"/>
            <family val="2"/>
          </rPr>
          <t>Ricardo Patiño Murillo:</t>
        </r>
        <r>
          <rPr>
            <sz val="9"/>
            <color indexed="81"/>
            <rFont val="Tahoma"/>
            <family val="2"/>
          </rPr>
          <t xml:space="preserve">
En los informes se ponen capitulo en las limitaciones (Nivel de cumplimiento del programa)</t>
        </r>
      </text>
    </comment>
    <comment ref="R69" authorId="0" shapeId="0" xr:uid="{7DD7DF28-B024-4A73-85BD-583AB8EF8F06}">
      <text>
        <r>
          <rPr>
            <b/>
            <sz val="9"/>
            <color indexed="81"/>
            <rFont val="Tahoma"/>
            <family val="2"/>
          </rPr>
          <t>Ricardo Patiño Murillo:</t>
        </r>
        <r>
          <rPr>
            <sz val="9"/>
            <color indexed="81"/>
            <rFont val="Tahoma"/>
            <family val="2"/>
          </rPr>
          <t xml:space="preserve">
Se revisan todos los programas y planes de auditoria. </t>
        </r>
      </text>
    </comment>
    <comment ref="I71" authorId="0" shapeId="0" xr:uid="{5D590CC1-4E28-4913-B806-60ECBB6BD2BB}">
      <text>
        <r>
          <rPr>
            <b/>
            <sz val="9"/>
            <color indexed="81"/>
            <rFont val="Tahoma"/>
            <family val="2"/>
          </rPr>
          <t>Ricardo Patiño Murillo:</t>
        </r>
        <r>
          <rPr>
            <sz val="9"/>
            <color indexed="81"/>
            <rFont val="Tahoma"/>
            <family val="2"/>
          </rPr>
          <t xml:space="preserve">
Antes de salir un informe se realiza una escala de verificacion y se compara con el programa de auditoria- Jefe de auditoria y </t>
        </r>
      </text>
    </comment>
    <comment ref="P73" authorId="0" shapeId="0" xr:uid="{04C6B464-9505-466B-863C-0B78DA47CA95}">
      <text>
        <r>
          <rPr>
            <b/>
            <sz val="9"/>
            <color indexed="81"/>
            <rFont val="Tahoma"/>
            <family val="2"/>
          </rPr>
          <t>Ricardo Patiño Murillo:</t>
        </r>
        <r>
          <rPr>
            <sz val="9"/>
            <color indexed="81"/>
            <rFont val="Tahoma"/>
            <family val="2"/>
          </rPr>
          <t xml:space="preserve">
Se debe realizar un ajuste al procedimiento</t>
        </r>
      </text>
    </comment>
    <comment ref="P78" authorId="0" shapeId="0" xr:uid="{9C4A96C5-7413-4921-9137-3BDC7AC25CA1}">
      <text>
        <r>
          <rPr>
            <b/>
            <sz val="9"/>
            <color indexed="81"/>
            <rFont val="Tahoma"/>
            <family val="2"/>
          </rPr>
          <t>Ricardo Patiño Murillo:</t>
        </r>
        <r>
          <rPr>
            <sz val="9"/>
            <color indexed="81"/>
            <rFont val="Tahoma"/>
            <family val="2"/>
          </rPr>
          <t xml:space="preserve">
Se ha socializado en boletines y se ha socializado para los grupos de interes del area</t>
        </r>
      </text>
    </comment>
    <comment ref="I79" authorId="0" shapeId="0" xr:uid="{9EA6DBF4-AC5B-453B-9920-83E2CDB52758}">
      <text>
        <r>
          <rPr>
            <b/>
            <sz val="9"/>
            <color indexed="81"/>
            <rFont val="Tahoma"/>
            <family val="2"/>
          </rPr>
          <t>Ricardo Patiño Murillo:</t>
        </r>
        <r>
          <rPr>
            <sz val="9"/>
            <color indexed="81"/>
            <rFont val="Tahoma"/>
            <family val="2"/>
          </rPr>
          <t xml:space="preserve">
Asociacion de usuarios de 8 vienen 2. Se socializa la informacion igual y se reprograman las reuniones para que todos lo conozcan</t>
        </r>
      </text>
    </comment>
    <comment ref="P79" authorId="0" shapeId="0" xr:uid="{E98DDF82-233A-40B0-89BB-9780B945AAFA}">
      <text>
        <r>
          <rPr>
            <b/>
            <sz val="9"/>
            <color indexed="81"/>
            <rFont val="Tahoma"/>
            <family val="2"/>
          </rPr>
          <t>Ricardo Patiño Murillo:</t>
        </r>
        <r>
          <rPr>
            <sz val="9"/>
            <color indexed="81"/>
            <rFont val="Tahoma"/>
            <family val="2"/>
          </rPr>
          <t xml:space="preserve">
Se socializaran este mes</t>
        </r>
      </text>
    </comment>
    <comment ref="R80" authorId="0" shapeId="0" xr:uid="{0039917E-961A-4FFF-BC63-DC46B6E120A0}">
      <text>
        <r>
          <rPr>
            <b/>
            <sz val="9"/>
            <color indexed="81"/>
            <rFont val="Tahoma"/>
            <family val="2"/>
          </rPr>
          <t>Ricardo Patiño Murillo:</t>
        </r>
        <r>
          <rPr>
            <sz val="9"/>
            <color indexed="81"/>
            <rFont val="Tahoma"/>
            <family val="2"/>
          </rPr>
          <t xml:space="preserve">
Se miden tres indicadores</t>
        </r>
      </text>
    </comment>
    <comment ref="B81" authorId="0" shapeId="0" xr:uid="{29EADF0A-DC09-4520-9665-775BB33403C8}">
      <text>
        <r>
          <rPr>
            <b/>
            <sz val="9"/>
            <color indexed="81"/>
            <rFont val="Tahoma"/>
            <family val="2"/>
          </rPr>
          <t>Ricardo Patiño Murillo:</t>
        </r>
        <r>
          <rPr>
            <sz val="9"/>
            <color indexed="81"/>
            <rFont val="Tahoma"/>
            <family val="2"/>
          </rPr>
          <t xml:space="preserve">
No dar Respuesta oportuna(eficiente) de las PQRSF a nivel externo e interno (Ambito externo-red prestadora, proveerdores) interno(procesos de la organización)</t>
        </r>
      </text>
    </comment>
    <comment ref="I81" authorId="0" shapeId="0" xr:uid="{9C5929CA-7F3D-4656-A31B-4166D3ADFE24}">
      <text>
        <r>
          <rPr>
            <b/>
            <sz val="9"/>
            <color indexed="81"/>
            <rFont val="Tahoma"/>
            <family val="2"/>
          </rPr>
          <t>Ricardo Patiño Murillo:</t>
        </r>
        <r>
          <rPr>
            <sz val="9"/>
            <color indexed="81"/>
            <rFont val="Tahoma"/>
            <family val="2"/>
          </rPr>
          <t xml:space="preserve">
Mensual</t>
        </r>
      </text>
    </comment>
    <comment ref="P81" authorId="0" shapeId="0" xr:uid="{98E83494-4F03-4B95-833D-05BEC1DB6996}">
      <text>
        <r>
          <rPr>
            <b/>
            <sz val="9"/>
            <color indexed="81"/>
            <rFont val="Tahoma"/>
            <family val="2"/>
          </rPr>
          <t>Ricardo Patiño Murillo:</t>
        </r>
        <r>
          <rPr>
            <sz val="9"/>
            <color indexed="81"/>
            <rFont val="Tahoma"/>
            <family val="2"/>
          </rPr>
          <t xml:space="preserve">
Se socializa a nivel externo mediante los informes y comites de atención al usuario</t>
        </r>
      </text>
    </comment>
    <comment ref="R81" authorId="0" shapeId="0" xr:uid="{024FE336-6259-4CA9-8868-ECA3F0593894}">
      <text>
        <r>
          <rPr>
            <b/>
            <sz val="9"/>
            <color indexed="81"/>
            <rFont val="Tahoma"/>
            <family val="2"/>
          </rPr>
          <t>Ricardo Patiño Murillo:</t>
        </r>
        <r>
          <rPr>
            <sz val="9"/>
            <color indexed="81"/>
            <rFont val="Tahoma"/>
            <family val="2"/>
          </rPr>
          <t xml:space="preserve">
Se mide por medio de los indicadores</t>
        </r>
      </text>
    </comment>
    <comment ref="R82" authorId="0" shapeId="0" xr:uid="{CF4914D1-2DC1-476B-91FA-3BAAFAF4486D}">
      <text>
        <r>
          <rPr>
            <b/>
            <sz val="9"/>
            <color indexed="81"/>
            <rFont val="Tahoma"/>
            <family val="2"/>
          </rPr>
          <t>Ricardo Patiño Murillo:</t>
        </r>
        <r>
          <rPr>
            <sz val="9"/>
            <color indexed="81"/>
            <rFont val="Tahoma"/>
            <family val="2"/>
          </rPr>
          <t xml:space="preserve">
Evaluar la adherencia apunta a la gestion de la PQRSF</t>
        </r>
      </text>
    </comment>
  </commentList>
</comments>
</file>

<file path=xl/sharedStrings.xml><?xml version="1.0" encoding="utf-8"?>
<sst xmlns="http://schemas.openxmlformats.org/spreadsheetml/2006/main" count="3646" uniqueCount="1292">
  <si>
    <t>N°</t>
  </si>
  <si>
    <t>Nombre del Riesgo</t>
  </si>
  <si>
    <t>Categoria del Riesgo</t>
  </si>
  <si>
    <t xml:space="preserve">Causas </t>
  </si>
  <si>
    <t xml:space="preserve">Consecuencias </t>
  </si>
  <si>
    <t>Nivel de Riesgo Inherente</t>
  </si>
  <si>
    <t>Controles</t>
  </si>
  <si>
    <t xml:space="preserve">Calidad del control </t>
  </si>
  <si>
    <t>Valoración control</t>
  </si>
  <si>
    <t>Rango control</t>
  </si>
  <si>
    <t>Calidad</t>
  </si>
  <si>
    <t>Riesgo Neto</t>
  </si>
  <si>
    <t>Acciones preventivas</t>
  </si>
  <si>
    <t>Periodo de seguimiento</t>
  </si>
  <si>
    <t xml:space="preserve">Fecha Inicio </t>
  </si>
  <si>
    <t>Alto</t>
  </si>
  <si>
    <t>Aceptable</t>
  </si>
  <si>
    <t>Mensual</t>
  </si>
  <si>
    <t>Débil</t>
  </si>
  <si>
    <t xml:space="preserve">Moderado </t>
  </si>
  <si>
    <t>Semestral</t>
  </si>
  <si>
    <t>Por encima del promedio</t>
  </si>
  <si>
    <t>Requiere Mejora</t>
  </si>
  <si>
    <t>Fuerte</t>
  </si>
  <si>
    <t>Riesgo de Corrupción</t>
  </si>
  <si>
    <t>Gestión del Aseguramiento</t>
  </si>
  <si>
    <t>Gestión Administrativa</t>
  </si>
  <si>
    <t>Bajo</t>
  </si>
  <si>
    <t>Gestión de acceso a servicios de salud</t>
  </si>
  <si>
    <t>Gestión Jurídica</t>
  </si>
  <si>
    <t>Gestión de comunicaciones corporativas</t>
  </si>
  <si>
    <t>Gestión de calidad</t>
  </si>
  <si>
    <t>Incumplimiento en los estandares de habilitacion Asegurador (Savia Salud)</t>
  </si>
  <si>
    <t>Jefe de calidad</t>
  </si>
  <si>
    <t>No cumplimiento a la ruta crítica del PAMEC</t>
  </si>
  <si>
    <t xml:space="preserve">Débil implementación de la gestión por procesos </t>
  </si>
  <si>
    <t>No hacer seguimiento del reporte del SIC</t>
  </si>
  <si>
    <t>Incumplimiento a requerimientos solicitados por los entes externos</t>
  </si>
  <si>
    <t>Gestión Humana</t>
  </si>
  <si>
    <t>Gestión Control</t>
  </si>
  <si>
    <t>Planeación Estratégica</t>
  </si>
  <si>
    <t>Gestión del riesgo en salud</t>
  </si>
  <si>
    <t xml:space="preserve">Matriz de Riesgos </t>
  </si>
  <si>
    <t>Código</t>
  </si>
  <si>
    <t>FO-PN-05</t>
  </si>
  <si>
    <t xml:space="preserve">Versión </t>
  </si>
  <si>
    <t>Fecha</t>
  </si>
  <si>
    <t>Página</t>
  </si>
  <si>
    <t>Valoración de los controles</t>
  </si>
  <si>
    <t>Rangos de calificación de los controles</t>
  </si>
  <si>
    <t>Clasificación niveles de riesgo inherente</t>
  </si>
  <si>
    <t>Calidad de las funciones de control</t>
  </si>
  <si>
    <t>Parámetros</t>
  </si>
  <si>
    <t>Criterios</t>
  </si>
  <si>
    <t>Puntaje</t>
  </si>
  <si>
    <t>Calidad del control</t>
  </si>
  <si>
    <t>Definición</t>
  </si>
  <si>
    <t>Rangos</t>
  </si>
  <si>
    <t>Calidad de los controles</t>
  </si>
  <si>
    <t>Nivel del Riesgo Inherente</t>
  </si>
  <si>
    <r>
      <t xml:space="preserve">Cuando hay una probabilidad </t>
    </r>
    <r>
      <rPr>
        <b/>
        <u/>
        <sz val="11"/>
        <color rgb="FF000000"/>
        <rFont val="Arial"/>
        <family val="2"/>
      </rPr>
      <t>menor que el promedio</t>
    </r>
    <r>
      <rPr>
        <sz val="11"/>
        <color rgb="FF000000"/>
        <rFont val="Arial"/>
        <family val="2"/>
      </rPr>
      <t xml:space="preserve"> de una perdida debido a la exposición y a la incertidumbre derivada de potenciales eventos futuros</t>
    </r>
  </si>
  <si>
    <t>Las funciones de control muestran de forma consistente un desempeño efectivo y superior a las prácticas de la industria de los seguros comúnmente observadas y/o Clasificación del control con énfasis en lo preventivo.</t>
  </si>
  <si>
    <t>Herramientas para ejercer el control</t>
  </si>
  <si>
    <t>Posee una herramienta para ejercer el control.</t>
  </si>
  <si>
    <t>0 - 1</t>
  </si>
  <si>
    <t>Existen controles fuertes: acciones preventivas, planes de mejora y contingencia.</t>
  </si>
  <si>
    <t>80 - 100</t>
  </si>
  <si>
    <t>Moderado</t>
  </si>
  <si>
    <r>
      <t xml:space="preserve">Cuando hay una probabilidad </t>
    </r>
    <r>
      <rPr>
        <b/>
        <u/>
        <sz val="11"/>
        <color rgb="FF000000"/>
        <rFont val="Arial"/>
        <family val="2"/>
      </rPr>
      <t>promedio</t>
    </r>
    <r>
      <rPr>
        <sz val="11"/>
        <color rgb="FF000000"/>
        <rFont val="Arial"/>
        <family val="2"/>
      </rPr>
      <t xml:space="preserve"> de una perdida debido a la exposición y a la incertidumbre derivada de potenciales eventos futuros.</t>
    </r>
  </si>
  <si>
    <t xml:space="preserve">Las funciones de control muestran desempeño efectivo y similar a las prácticas de la industria comúnmente observadas. </t>
  </si>
  <si>
    <t>Existen manuales instructivos o procedimientos para el manejo de la herramienta</t>
  </si>
  <si>
    <t>Existen controles aceptables: acciones preventivas, planes de mejora.</t>
  </si>
  <si>
    <t>60 - 79</t>
  </si>
  <si>
    <r>
      <t xml:space="preserve">Cuando hay una probabilidad </t>
    </r>
    <r>
      <rPr>
        <b/>
        <u/>
        <sz val="11"/>
        <color rgb="FF000000"/>
        <rFont val="Arial"/>
        <family val="2"/>
      </rPr>
      <t>algo superior</t>
    </r>
    <r>
      <rPr>
        <b/>
        <i/>
        <sz val="11"/>
        <color rgb="FF000000"/>
        <rFont val="Arial"/>
        <family val="2"/>
      </rPr>
      <t xml:space="preserve"> </t>
    </r>
    <r>
      <rPr>
        <sz val="11"/>
        <color rgb="FF000000"/>
        <rFont val="Arial"/>
        <family val="2"/>
      </rPr>
      <t>el promedio de una perdida debido a la exposición y a la incertidumbre derivada de potenciales eventos futuros.</t>
    </r>
  </si>
  <si>
    <t>Las funciones de control muestran potencial para un desempeño efectivo, pero pueden ser mejoradas y no arriesgan la situación financiera de la compañía.</t>
  </si>
  <si>
    <t>En el tiempo que lleva la herramienta ha demostrado ser efectiva.</t>
  </si>
  <si>
    <t>Necesita mejora</t>
  </si>
  <si>
    <t>Existen controles mínimos que requieren mejoras.</t>
  </si>
  <si>
    <t>40 - 59</t>
  </si>
  <si>
    <r>
      <t xml:space="preserve">Cuando hay una probabilidad </t>
    </r>
    <r>
      <rPr>
        <b/>
        <u/>
        <sz val="11"/>
        <color rgb="FF000000"/>
        <rFont val="Arial"/>
        <family val="2"/>
      </rPr>
      <t xml:space="preserve">mucho mayor </t>
    </r>
    <r>
      <rPr>
        <sz val="11"/>
        <color rgb="FF000000"/>
        <rFont val="Arial"/>
        <family val="2"/>
      </rPr>
      <t>que la del promedio de una perdida debido a la exposición y a la incertidumbre derivada de potenciales eventos futuros.</t>
    </r>
  </si>
  <si>
    <t xml:space="preserve">Las funciones de control muestran un desempeño inferior a las prácticas observadas de la industria y su efectividad debe ser mejorada para no comprometer la situación financiera y operativa de la compañía. </t>
  </si>
  <si>
    <t>Seguimiento al control</t>
  </si>
  <si>
    <t>Están definidos los responsables de la ejecución del control y del seguimiento.</t>
  </si>
  <si>
    <t>No existen controles o son mínimos.</t>
  </si>
  <si>
    <t>0 - 39</t>
  </si>
  <si>
    <t>Necesita mejorar</t>
  </si>
  <si>
    <t>La frecuencia de la ejecución del control y seguimiento es adecuada.</t>
  </si>
  <si>
    <t>TOTAL</t>
  </si>
  <si>
    <t>Sumatoria de cada uno de los criterios (0-5)</t>
  </si>
  <si>
    <t>Actividades significativas</t>
  </si>
  <si>
    <t>Valoración</t>
  </si>
  <si>
    <t>La importancia estratégica.</t>
  </si>
  <si>
    <t>EI impacto en la reputación.</t>
  </si>
  <si>
    <t>Modelo de relacionamiento con los usuarios.</t>
  </si>
  <si>
    <t>Atención diferencial a grupos vulnerables.</t>
  </si>
  <si>
    <t>Nivel de resolutividad y de complejidad de la red de servicios</t>
  </si>
  <si>
    <t>Los activos generados por la actividad en relación con el total de activos.</t>
  </si>
  <si>
    <t>Los ingresos generados por la actividad en relación con los ingresos totales.</t>
  </si>
  <si>
    <t>EI beneficia neto antes de impuestos relativo a la actividad frente a los ingresos netos totales antes de impuestos.</t>
  </si>
  <si>
    <t xml:space="preserve">Las reservas mantenidas por la actividad como porcentaje del total de las reservas. </t>
  </si>
  <si>
    <t>EI nivel de activos relativo a la actividad frente a los activos totales</t>
  </si>
  <si>
    <t>Gestión financiera</t>
  </si>
  <si>
    <t>Gestión tecnología</t>
  </si>
  <si>
    <t>1. Falta de implementación de los estándares
2. Falta de compromiso entre las áreas
3. Desconocimiento de las demás áreas frente al proceso de habilitación
4. Continuo cambio normativo en materia de calidad
5. Falta de planeación, seguimiento e implementación</t>
  </si>
  <si>
    <t>1. Incumplimientos normativos
2. Cierre y Sanciones</t>
  </si>
  <si>
    <t>1. Falta de un despliegue conceptual y metodológico
2. Falta de cultura de calidad en la organización
3. Falta de recurso humano, técnico y tecnológico</t>
  </si>
  <si>
    <t>Atención al usuario</t>
  </si>
  <si>
    <t>Riesgo Operacional</t>
  </si>
  <si>
    <t xml:space="preserve">Riesgo en Salud </t>
  </si>
  <si>
    <t>Riesgo Reputacional</t>
  </si>
  <si>
    <t>Actividad Significativa (Proceso)</t>
  </si>
  <si>
    <t>Procesos y/o Actividades significativas</t>
  </si>
  <si>
    <t>Gestión acceso a servicios de salud</t>
  </si>
  <si>
    <t>Riesgo Actuarial</t>
  </si>
  <si>
    <t>Riesgo de Mercado de Capitales</t>
  </si>
  <si>
    <t>Gestión de tecnología e Información</t>
  </si>
  <si>
    <t>Riesgo de Grupo</t>
  </si>
  <si>
    <t>Riesgo de Fallas del Mercado de Salud</t>
  </si>
  <si>
    <t>Niveles de riesgo inherente</t>
  </si>
  <si>
    <t>Tesoreria y Cartera</t>
  </si>
  <si>
    <t>Cuentas Medicas</t>
  </si>
  <si>
    <t>Contabilidad y presupuesto</t>
  </si>
  <si>
    <t>Gestión Jurídica  y legal</t>
  </si>
  <si>
    <t>Opciones de manejo - Tratamiento</t>
  </si>
  <si>
    <t>Evitar el riesgo</t>
  </si>
  <si>
    <t>Asumir el riesgo</t>
  </si>
  <si>
    <t>Opciones de Tratamiento general a los riesgos</t>
  </si>
  <si>
    <r>
      <t xml:space="preserve">Se </t>
    </r>
    <r>
      <rPr>
        <b/>
        <sz val="11"/>
        <color rgb="FF000000"/>
        <rFont val="Arial"/>
        <family val="2"/>
      </rPr>
      <t>ASUMIRÁ</t>
    </r>
    <r>
      <rPr>
        <sz val="11"/>
        <color rgb="FF000000"/>
        <rFont val="Arial"/>
        <family val="2"/>
      </rPr>
      <t xml:space="preserve"> el riesgo y se administrará por medio de las actividades propias del proceso asociado, y su control y registro de avance, se realizará en el reporte mensual de su desempeño, no se incluirá en mapa de riesgos.</t>
    </r>
  </si>
  <si>
    <r>
      <t xml:space="preserve">se establecerán acciones de Control Preventivas, que permitan </t>
    </r>
    <r>
      <rPr>
        <b/>
        <sz val="11"/>
        <color theme="1"/>
        <rFont val="Calibri"/>
        <family val="2"/>
        <scheme val="minor"/>
      </rPr>
      <t>REDUCIR</t>
    </r>
    <r>
      <rPr>
        <sz val="11"/>
        <color theme="1"/>
        <rFont val="Calibri"/>
        <family val="2"/>
        <scheme val="minor"/>
      </rPr>
      <t xml:space="preserve"> la probabilidad de ocurrencia del riesgo, se administrarán mediante seguimiento BIMESTRAL y se registrarán sus avances en el Sistema de Planificación Institucional- SGI.</t>
    </r>
  </si>
  <si>
    <r>
      <t xml:space="preserve">Se deberá incluir el riesgo tanto en el Mapa de Riesgo del Proceso, como en el Mapa de Riesgo Institucional y se establecerán acciones de Control Preventivas, que permitan </t>
    </r>
    <r>
      <rPr>
        <b/>
        <sz val="11"/>
        <color theme="1"/>
        <rFont val="Calibri"/>
        <family val="2"/>
        <scheme val="minor"/>
      </rPr>
      <t>EVITAR</t>
    </r>
    <r>
      <rPr>
        <sz val="11"/>
        <color theme="1"/>
        <rFont val="Calibri"/>
        <family val="2"/>
        <scheme val="minor"/>
      </rPr>
      <t xml:space="preserve"> la materialización del riesgo. La Administración de estos riesgos será con periodicidad sugerida al menos MENSUAL y su adecuado control se registrará en el Sistema de Planificación Institucional- SGI.</t>
    </r>
  </si>
  <si>
    <r>
      <t xml:space="preserve">Se incluirá el riesgo en el Mapa de Riesgo del Proceso y en el Mapa de Riesgo Institucional, se establecerán acciones de Control Preventivas y correctivas, que permitan </t>
    </r>
    <r>
      <rPr>
        <b/>
        <sz val="11"/>
        <color theme="1"/>
        <rFont val="Calibri"/>
        <family val="2"/>
        <scheme val="minor"/>
      </rPr>
      <t>EVITAR</t>
    </r>
    <r>
      <rPr>
        <sz val="11"/>
        <color theme="1"/>
        <rFont val="Calibri"/>
        <family val="2"/>
        <scheme val="minor"/>
      </rPr>
      <t xml:space="preserve"> la materialización del riesgo. La Administración de estos riesgos será con periodicidad mínima MENSUAL y su adecuado control se registrará en el Sistema de Planificación Institucional- SGI. Adicionalmente se deberán documentar al interior del proceso, planes de contingencia para tratar el riesgo materializado, con criterios de oportunidad, evitando el menor daño en la prestación del servicio; estos planes estarán documentados en las políticas de operación de cada proceso.</t>
    </r>
  </si>
  <si>
    <t>Nivel Riesgo Neto</t>
  </si>
  <si>
    <t xml:space="preserve">Bajo </t>
  </si>
  <si>
    <t>Total</t>
  </si>
  <si>
    <t xml:space="preserve">Riesgo Neto </t>
  </si>
  <si>
    <t>Calidad del Control/Riesgo Inherente</t>
  </si>
  <si>
    <t xml:space="preserve"> </t>
  </si>
  <si>
    <t>Riesgo Neto (Mapa de calor) SAR</t>
  </si>
  <si>
    <t>1. Se solicita evidencia del cargue del indicador a través de la plataforma
2. Procedimiento monitoreo de indicadores para la calidad - MIC</t>
  </si>
  <si>
    <t>Acciones correctivas tomadas para mitigar el riesgo</t>
  </si>
  <si>
    <t>Gestión estrategica</t>
  </si>
  <si>
    <t>Gestión del relacionamiento</t>
  </si>
  <si>
    <t>Auditoria interna general</t>
  </si>
  <si>
    <t xml:space="preserve">Riesgo de Cumplimiento </t>
  </si>
  <si>
    <t xml:space="preserve">Proceso </t>
  </si>
  <si>
    <t xml:space="preserve">Riesgo </t>
  </si>
  <si>
    <t xml:space="preserve">Descipción del control </t>
  </si>
  <si>
    <t>Criterios para la Evaluación y Valoración de los controles</t>
  </si>
  <si>
    <t>Calificación final calidad del control</t>
  </si>
  <si>
    <t>Observaciones</t>
  </si>
  <si>
    <t>Nivel de cumplimiento de los controles en la gestión de la calidad de los controles</t>
  </si>
  <si>
    <t xml:space="preserve">Posee una herramienta para ejercer el control? 
0: No Cumple  1: Cumple </t>
  </si>
  <si>
    <t>Existen manuales instructivos o procedimientos para el manejo de la herramienta? 
0: No Cumple  1: Cumple</t>
  </si>
  <si>
    <t>En el tiempo que lleva la herramienta ha demostrado ser efectiva?
0: No Cumple  1: Cumple</t>
  </si>
  <si>
    <t>Están definidos los responsables de la ejecución del control y del seguimiento?
0: No Cumple  1: Cumple</t>
  </si>
  <si>
    <t>La frecuencia de la ejecución del control y seguimiento es adecuada?
0: No Cumple  1: Cumple</t>
  </si>
  <si>
    <t>Sumatoria calidad del control?
0 - 5 puntos</t>
  </si>
  <si>
    <t>Calidad del control 
Fuerte: 80 - 100
Aceptable: 60 - 79
Necesita mejorar: 40 - 59
Debil: 0 - 39</t>
  </si>
  <si>
    <t>El control es manual o automatico?</t>
  </si>
  <si>
    <t>Documentado</t>
  </si>
  <si>
    <t>Publicado en el SGC</t>
  </si>
  <si>
    <t>Socializado</t>
  </si>
  <si>
    <t xml:space="preserve">Implementado </t>
  </si>
  <si>
    <t>Evaluado (Nivel de adherencia)</t>
  </si>
  <si>
    <t>Manual</t>
  </si>
  <si>
    <t>Debil</t>
  </si>
  <si>
    <r>
      <t xml:space="preserve">1. Auditorias internas y externas
2. Respuestas a los entes de control
3. Seguimiento a los planes de mejora
</t>
    </r>
    <r>
      <rPr>
        <b/>
        <sz val="11"/>
        <color theme="1"/>
        <rFont val="Arial"/>
        <family val="2"/>
      </rPr>
      <t>GC-1.1-PD01-Procedimiento Sistema Unico de Habilitación
GC-1.1-FO37 Listado estándares habilitación</t>
    </r>
  </si>
  <si>
    <t xml:space="preserve">Manual </t>
  </si>
  <si>
    <t xml:space="preserve">Gestion del relacionamiento </t>
  </si>
  <si>
    <r>
      <t xml:space="preserve">1. PG-GC-01 PAMEC
2. Cumplimiento y seguimiento al cronograma
3. Acompañamiento
4. Fomento de cultura de PAMEC
</t>
    </r>
    <r>
      <rPr>
        <b/>
        <sz val="11"/>
        <color theme="1"/>
        <rFont val="Arial"/>
        <family val="2"/>
      </rPr>
      <t>GC-1-PD02 Procedimiento implementación del PAMEC
GC-1.2-PG01 PAMEC
GC-1.2-FO01 Formato instrumento de implementación del PAMEC</t>
    </r>
  </si>
  <si>
    <t>Gestión estratégica</t>
  </si>
  <si>
    <r>
      <t xml:space="preserve">1. Herramienta consolidada y seguimiento a planes de mejora
2. Cronograma de programación de auditorias
</t>
    </r>
    <r>
      <rPr>
        <b/>
        <sz val="11"/>
        <color theme="1"/>
        <rFont val="Arial"/>
        <family val="2"/>
      </rPr>
      <t>GC-3.2-INS01 Instructivo de auditoria y requerimientos de entes de control
GC-3.2-FO01 Formato registro de auditorias y requerimientos de entes de control</t>
    </r>
  </si>
  <si>
    <t>Macroproceso: Gestión Estratégica</t>
  </si>
  <si>
    <t>Versión</t>
  </si>
  <si>
    <t>03</t>
  </si>
  <si>
    <t>VERIFICACIÓN CALIDAD DE CONTROLES</t>
  </si>
  <si>
    <r>
      <t xml:space="preserve">Calificación cuantitativa Calidad del control final
</t>
    </r>
    <r>
      <rPr>
        <sz val="11"/>
        <color theme="0"/>
        <rFont val="Calibri"/>
        <family val="2"/>
        <scheme val="minor"/>
      </rPr>
      <t>(Calidad funciones de control * valoración del control)</t>
    </r>
  </si>
  <si>
    <t>ANALISIS MAPA DE CALOR</t>
  </si>
  <si>
    <t>1 de 5</t>
  </si>
  <si>
    <t>2 de 5</t>
  </si>
  <si>
    <t>3 de 5</t>
  </si>
  <si>
    <t>4 de 5</t>
  </si>
  <si>
    <t>5 de 5</t>
  </si>
  <si>
    <r>
      <t xml:space="preserve">1. Plan de implementación de la gestion por procesos
2. Cronograma de implementación 
</t>
    </r>
    <r>
      <rPr>
        <b/>
        <sz val="11"/>
        <color theme="1"/>
        <rFont val="Arial"/>
        <family val="2"/>
      </rPr>
      <t>GC-2-PD03 Procedimiento de auditorías internas del SGC
GC-2-PD04 Procedimiento de gestión de indicadores
GC-2.1MA01 Manual gestión por procesos
GC-2.3-FO01 Formato lista de verificación de auditorías internas SGC.
GC-2.4-FO01 Formato listado maestro de indicadores</t>
    </r>
  </si>
  <si>
    <t>Reducir el riesgo</t>
  </si>
  <si>
    <t xml:space="preserve">1. Falta de planeación, seguimiento e implementación
2. Falta de compromiso entre las áreas
3. Incumplimiento del programa
</t>
  </si>
  <si>
    <t xml:space="preserve">1. Sanciones 
2. No hay una mejora continua y articulación en los procesos
3. Incumplimiento normativo
</t>
  </si>
  <si>
    <t>bajo</t>
  </si>
  <si>
    <t xml:space="preserve">1. Seguimiento al cumplimiento de las etapas de la ruta crítica en grupo primario de Gestión de Calidad
</t>
  </si>
  <si>
    <t xml:space="preserve">Planes de mejora </t>
  </si>
  <si>
    <t xml:space="preserve">1. GC-2.1-MA01 Manual gestión por procesos
2. GC-2.2-MA01 Manual de estructura documental
3. GC-2-PD01 Procedimiento de planeación de  procesos
4. GC-2-PD02 Procedimiento de información documentada
5. GC-3-PD03 Procedimiento identificación, planeación y control de cambios en el SGC (pendiente por ejecución)
6. GC-2.2-INS01 Instructivo para elaboración de flujogramas en Draw.io Diagrams.
7.GC-3-PD01 Procedimiento de no conformidades, acciones correctivas y de mejora de procesos (pendiente por planeación y ejecución)
8. .GC-3-PD02 Procedimiento monitoreo del mejoramiento Organizacional (pendiente por planeación y ejecución)
</t>
  </si>
  <si>
    <t xml:space="preserve">1. Seguimiento al plan de implementación de la gestión por procesos
2. Asistencia técnica a los procesos
3. Asesorías y capacitaciones recibidas al equipo de Gestión de Calidad.
</t>
  </si>
  <si>
    <t xml:space="preserve">
Incumplimiento del componente SIC</t>
  </si>
  <si>
    <t>1. Falta de articulación de los procesos
2. Falta de recurso humano, técnico y tecnológico</t>
  </si>
  <si>
    <t>1. Seguimiento al reporte del SIC
2. Análisis del consolidado de indicadores del SIC</t>
  </si>
  <si>
    <t>1. GC-2-PD03 Procedimiento  auditorías internas de calidad (pendiente por ejecución)  
2. Auditorías externas 
3. Respuestas a los entes de control
4. Seguimiento a los planes de mejora
5. GC-1-PD01-Procedimiento sistema único de habilitación
6. GC-1.1-FO37 Listado de estándares de habilitación
7. Asistencias técnicas de entes de externos</t>
  </si>
  <si>
    <t>Continuidad de la operación</t>
  </si>
  <si>
    <t>1. Términos contractuales y pólizas de cumplimiento (proveedores).
2. Monitoreo y seguimiento permanente en la plataforma (7X24).
3. Mesa de ayuda.
4. Sistema de Alarmas (Ejemplo, PANDORA, PERCONA).
5. Alta disponibilidad en el Data Center principal (Continuidad de la operación).
6. Políticas de backup para garantizar la operación.
7. Data Center alterno con el 40% de la operación.
8. Acta de entrega a satisfacción del producto final implementado en el Data Center.
9. Presentación de la reingeniería del Data Center.
10. Implementación del Proyecto (SD-WAN) para la accesibilidad en todas las sedes y garantizar la continuidad del servicio en la conectividad.
11. BCP dentro de TI (Bussiness Continued Process) (Restablecimiento de la operación).
12. Desarrollo de aplicativos para soportar contingencias.</t>
  </si>
  <si>
    <t xml:space="preserve">1. Documentación y soporte respecto al Procedimiento de Gestión de Cambios (levantamiento de información, viabilidad técnica, priorización, reuniones, despliegues, entre otros).
2. Control de acceso de roles y perfiles para bases de datos y sistemas operativos de servidores.
</t>
  </si>
  <si>
    <t xml:space="preserve">Jefatura de TI 
</t>
  </si>
  <si>
    <t xml:space="preserve">Integralidad del Sistema de Información (Gestión de Cambios) </t>
  </si>
  <si>
    <t>1. Desarrollo de aplicativos no corresponden a la necesidad de la empresa.
2. Realización de desarrollos no articulados entre sí (no integración entre sistemas).
3. Realización de desarrollos desde otras áreas y fuera del alcance de TI.
4. No seguimiento de los lineamientos de arquitectura.
5. No seguimiento del Procedimiento de Gestión de Cambios.</t>
  </si>
  <si>
    <t>1. Documentación y soporte respecto al Procedimiento de Gestión de Cambios (levantamiento de información, viabilidad técnica, priorización, reuniones, despliegues, entre otros).
2. Política de Gobierno TI.
3. Solicitud de apoyo y análisis de viabilidad técnica en soluciones tecnológicas a la Jefatura de TI.</t>
  </si>
  <si>
    <t>1. Procedimiento de Gestión de Cambios.
2. Intervención de la Jefatura de TI.</t>
  </si>
  <si>
    <t>Seguridad informática</t>
  </si>
  <si>
    <t>Manejo de la banca</t>
  </si>
  <si>
    <t xml:space="preserve">1. Vulnerabilidad informática </t>
  </si>
  <si>
    <t>1. Desviaciones  o perdida de dinero</t>
  </si>
  <si>
    <t>1. Elaboración de la Politica de Pagos (en desarrollo) 
2. Solicitudes a la banca para actualización de Firmas y usuarios. (Reuniones con la banca)
3. Apoyo con persona dedicada al manejo de la Banca (validación de pagos) Aplicación y compensación de pagos en tiempo real. 
4. Directrices del area de sistemas en el manejo de IP</t>
  </si>
  <si>
    <t>1. Seguimiento, verificación y control al sistema</t>
  </si>
  <si>
    <t>Mal direccionamiento de pago / Manualidad en el Proceso de Pago</t>
  </si>
  <si>
    <t>1. Error en el direccionamiento de pago</t>
  </si>
  <si>
    <t>1. Verificación en escala de manera manual (sistema - soportes) primero auxiliar, luego analista, jefe de area y subgerencia financiera.
2. FO-GF-12 Formato de relación de cuentas por pagar tesorería
3. Propuesta de Pago.
4. Solicitu de de desarrollos al sistema</t>
  </si>
  <si>
    <t>1. Verificación y seguimiento</t>
  </si>
  <si>
    <t>Riesgo materializado compartido con el área de TI: No hay integralidad en los Sistemas de información (integra, Somos + vs SAP)</t>
  </si>
  <si>
    <t>1. Generación de inconsistencias
2. Pagos dobles 
3. Saldos de cartera no reales</t>
  </si>
  <si>
    <t>1. Seguimiento y verificación del sistema</t>
  </si>
  <si>
    <t>Semanal</t>
  </si>
  <si>
    <t>Dificultad cobro de cartera (CXC)</t>
  </si>
  <si>
    <t>Riesgo de Liquidez</t>
  </si>
  <si>
    <t>1. Falta de reconocimiento de la deuda por parte de los Deudores</t>
  </si>
  <si>
    <t>1. Falta de recursos para respaldar las deudas</t>
  </si>
  <si>
    <t>Credito(Financiación a corto plazo)</t>
  </si>
  <si>
    <t>1. No hay capacidad de endeudamiento</t>
  </si>
  <si>
    <t>1. Credito con la ADRES, el cual presta a traves del LMA, se realiza el giro directo - hay que relacionar facturas, pagares, carta de instruciones, entre otros soportes.                                    2. Convocatoria General para que las IPS presentaran las propuestas a la compra de Cartera segun las condiciones dadas por el Adres en la Resolución 619 de 2020</t>
  </si>
  <si>
    <t xml:space="preserve">Gerencia
Subgerencia financiera
</t>
  </si>
  <si>
    <t xml:space="preserve">Calidad del dato (inconsistencia) en los sistemas de información </t>
  </si>
  <si>
    <t xml:space="preserve">
1. Monitoreo y seguimiento diario tanto a la informacion manual como a la informacion que se encuetra en el sistema
2. instructivo de contabilidad de manera interna (a nivel informativo).
3. Grupo de Inconsistencias
4. Comité tecnico de sostenibilidad financiera: Actas 
5. Documento tecnico de sostenibilidad financiera</t>
  </si>
  <si>
    <t>Diario</t>
  </si>
  <si>
    <t xml:space="preserve">Calidad del dato proveniente de las dependencias </t>
  </si>
  <si>
    <t xml:space="preserve">1. Incumplimiento de las obligaciones de la entidad 
2. Detrimento patrimonial </t>
  </si>
  <si>
    <t xml:space="preserve">1. PD-GF-01 Procedimiento de gestion contable (ACTUALIZÓ)
2. FO-GF-28 Formato de entrega y/o devolución de documentos: Firma de quien entrega y recibe
3. Control diario a la informacion recibida de las diferentes dependencias </t>
  </si>
  <si>
    <t>Incumplimiento de plazos en respuesta de requerimientos</t>
  </si>
  <si>
    <t>1. Detrimento de la entidad
2. Riesgos judiciales al representante legal- Tutelas</t>
  </si>
  <si>
    <t xml:space="preserve">1. Cronograma con las fechas de reporte a los entes de control y los tipos de reporte: Mensual, Trimestral, Anual.
 DIAN, Contaduria general, SUPERSALUD( Mensuales y Anuales)
2. Calendarios tributarios (DIAN, Municipios)
3. Control diario a la información recibida de las diferentes dependencias </t>
  </si>
  <si>
    <t xml:space="preserve">Jefe Contabilidad y equipo </t>
  </si>
  <si>
    <t>Incumplimiento o inexactitud en la presentación de informes financieros</t>
  </si>
  <si>
    <t>1. Error humano y falta de control</t>
  </si>
  <si>
    <t>1. Sanciones 
2. Mala imagen corporativa</t>
  </si>
  <si>
    <t>1. Herramienta de información financiera (Estado de Resulatdos Integral - ERI, Patrimonio Adecuado, Ejecución presupuestal, EBITDA, LMA, entre otros)
2. Informe financiero anual (Publicado en la pagina web)
3. Analisis mensual de la informacion relacionada con los informes financieros 
4. Escalas de validación de los informes.
5. Equipo de trabajo fortalecido (2 auxiliares, profesional de apoyo)</t>
  </si>
  <si>
    <t>Inconxistencias en el registro de la información contable por el nuevo sistema transaccional</t>
  </si>
  <si>
    <t>1. Reuniones de trabajo entre Contabilidad y TI
2. Grupo de trabajo para solucionar dificultades del aplicativo transaccional
3. Desarrollo en el sistema transaccional para que la carga de datos suba correctamente a SAP</t>
  </si>
  <si>
    <r>
      <rPr>
        <sz val="12"/>
        <rFont val="Arial"/>
        <family val="2"/>
      </rPr>
      <t>1. MA-TI-01  Manual de Politica de seguridad de la información.
2. Implementación de controles en Firewall.
3. Administración de usuarios, roles y perfiles en sistemas.
4. Herramienta para validar las posibles vulnerabilidades (ESET).
5. Implementación de SD-WAN.</t>
    </r>
    <r>
      <rPr>
        <sz val="12"/>
        <color rgb="FFFF0000"/>
        <rFont val="Arial"/>
        <family val="2"/>
      </rPr>
      <t xml:space="preserve">
</t>
    </r>
  </si>
  <si>
    <t>Perdida de afiliados</t>
  </si>
  <si>
    <t>1. Disminución LMA
2. Disminución de Ingresos</t>
  </si>
  <si>
    <t>Director de aseguramiento</t>
  </si>
  <si>
    <t>Mala imagen institucional</t>
  </si>
  <si>
    <t>Jefe de planeación</t>
  </si>
  <si>
    <t>Requerimientos de trabajo
Llamados de atención a las dependencias por parte del gerente</t>
  </si>
  <si>
    <t>Lineamientos de Información conceptual y metolodogica clara por parte de planeación</t>
  </si>
  <si>
    <t>1. MA-PN-01 Manual de planeación
2. Revisión bibliografica para dar lineamientos técnicos y metodologicos</t>
  </si>
  <si>
    <t>Calidad de la información en la respuesta de requerimientos a entes de control</t>
  </si>
  <si>
    <t>1. Sanciones legales, multas económicas</t>
  </si>
  <si>
    <t>1. Escalas de prioridad en la respuesta (se envia a la depencia correspondientes para su diligenciamiento)
2. Seguimiento al requerimiento</t>
  </si>
  <si>
    <t>Llamados de atención a las dependencias</t>
  </si>
  <si>
    <t>Pagos administrativos adicionales a proveedores  por falta de actualización de inventarios, contratos, facturas,  revisión de reformas fisicas.</t>
  </si>
  <si>
    <t>1. GV-PO01 Política de entrega, uso y devolución de equipos tecnológicos
2.  Realización de inventario fisico periodicos de entrada y salida de activos Fisicos
3. Procedimiento de entrega, devolución y mantenimiento de equipos tecnologicos (Está en revisión por parte del proceso de gestión de calidad para su aprobación).
4. Escalas de verificación de facturas, soportes, entre otros (auxiliar, analista y jefe)</t>
  </si>
  <si>
    <t>1. Actualización de documentación refrentes a procedimientos, inventarios, política, entre otros.</t>
  </si>
  <si>
    <t>Jefe Administrativa
Analista de gestión administrativa
Auxiliar de gestión administrativa</t>
  </si>
  <si>
    <t>Falsedad  en los soportes de documentacion de los contratos administratIvos (prestación de servicios y arrendamiento)</t>
  </si>
  <si>
    <t>1. Perdida de dinero
2. Cancelación contrato
3. Demandas contractuales (Cumplimiento pólizas contratos de prestación de servicios)</t>
  </si>
  <si>
    <t>1. PD-GV-13 Procedimiento Contratos 
2 Verificacion de los contratos (luego se escala a juridica )
3. Listas de chequeo: Me determinan que documento debo presentar para realizar la contratación (Manual de Contratación)</t>
  </si>
  <si>
    <t>Interrupción en la prestacion de bienes y/o servicios (transporte, aseo, servicios administrativos)</t>
  </si>
  <si>
    <t>1. Tutelas
2. Falta de continuidad en la prestación del servicio al paciente
3. Suspensión del servicio</t>
  </si>
  <si>
    <t xml:space="preserve">Incumplimiento a los requerimientos de las sedes  </t>
  </si>
  <si>
    <t>1. El no seguimiento y verificación a las instalaciones
2. El cambio de normatividad (habilitación infraestructura)</t>
  </si>
  <si>
    <t xml:space="preserve">1. Sanciones y multas
2. Cierre del local
3. Aumento número de quejas 
</t>
  </si>
  <si>
    <t>1. Deterioro en las condiciones locativas (inundación, humedad)
2. Imprevisto durante el transporte de la documentación a su lugar de custodia
3. Inexistencia de controles en el préstamo de la información
4. Mal Diligenciamiento de la ubicación del expediente dentro del inventario
5. Mala ubicación física del expediente</t>
  </si>
  <si>
    <t>Inoportunidad en el ingreso de información en el sistema documental</t>
  </si>
  <si>
    <t>1. Dificultades en el tiempo de ejecución y digitalización de la información
2. Tiempos reducidos para el cargue de la información</t>
  </si>
  <si>
    <t>Profesional especializado de apoyo</t>
  </si>
  <si>
    <t>Compras Inadecuadas de Bienes o Servicios</t>
  </si>
  <si>
    <t xml:space="preserve">1. Compras inadecuadas
2. Sobrecostos
3. Problemas legales
4. Detrimento Patrimonial
</t>
  </si>
  <si>
    <t>Jefe Administrativa</t>
  </si>
  <si>
    <t>Semanal (Comité de Contratación)
Semestral (Inventario)</t>
  </si>
  <si>
    <t>Comité de sostenibilidad financiera (NUEVO): Para dar de baja a los activos de compras inadecuadas (ULTIMA INSTANCIA)</t>
  </si>
  <si>
    <t>Inoportunidad e ineficacia en la gestión de la cuenta médica y de la glosa.</t>
  </si>
  <si>
    <t>1. No lograr la definición final de la cuenta y la determinación de la cartera exigible. 
2. Incongruencias entre la cartera presentada por el prestador y la reconocida por el asegurador. 
3. Procesos conciliatorios pendientes.</t>
  </si>
  <si>
    <t>1. IN- GF-08 Instructivo de respuesta a glosa
2. Sistema de alertas semaforizado - SEMAFORIZACION
3. Análisis y monitoreo de los reportes generados por los lideres
4. Análisis de los ciclos de glosa, re-glosa y no acuerdo.</t>
  </si>
  <si>
    <t>Comunicado a los diferentes procesos que impactan los resultados del proceso.</t>
  </si>
  <si>
    <t xml:space="preserve">Retraso en los procesos de gestión de auditoría, respuesta a glosa y envejecimiento de los procesos conciliatorios. </t>
  </si>
  <si>
    <t>Gestión de auditoría inexacta, incompleta, ineficaz</t>
  </si>
  <si>
    <t xml:space="preserve">1. IN- GF-08 Instructivo de respuesta a glosa
2. Análisis y monitoreo de los reportes generados por los lideres
3. Análisis de los ciclos de glosa, re-glosa y no acuerdo.
4. Monitoreo de informes de resultado semanales </t>
  </si>
  <si>
    <t xml:space="preserve">1. Monitoreo de informes de resultado semanales </t>
  </si>
  <si>
    <t xml:space="preserve">Falta de calidad del dato, Pérdida de información. </t>
  </si>
  <si>
    <t>1. Los desarrollos de los aplicativos son básicos.
2. Los usuarios no se han apropiado del sistema (cliente interno)</t>
  </si>
  <si>
    <t>1. Pérdidas económicas y de imagen institucional, 2. sanciones penales, disciplinarias y fiscales.</t>
  </si>
  <si>
    <t>1. Implementación de alertas y validaciones en la calidad del dato.
2. Implementación de carpetas compartidas alojadas en el servidor protegidas por el back - up institucional</t>
  </si>
  <si>
    <t>Uso fraudulento de la facturación</t>
  </si>
  <si>
    <t>1. IN- GF-08 Instructivo de respuesta a glosa
2. Informe de glosas se realiza de manera mensual:
3. Monitoreo y seguimiento a indicadores y seguimiento a las facturas de los prestadores y proveedores de servicios de salud</t>
  </si>
  <si>
    <t>1. Monitoreo y seguimiento a indicadores y seguimiento</t>
  </si>
  <si>
    <t xml:space="preserve">No tener red contratada </t>
  </si>
  <si>
    <t>Director de Acceso</t>
  </si>
  <si>
    <t>Falta de gobernabilidad sobre la red</t>
  </si>
  <si>
    <t xml:space="preserve">1. No disponer de red propia (integración vertical), alianzas y asociaciones de prestadores que ejercen presiones sobre la aseguradora, incremento de la cartera con prestadores.
</t>
  </si>
  <si>
    <t>1. Tablero de suficiencia de red - seguimiento a la red
2. Indicadores de seguimiento a la red
3.OD-RS-10 Propuesta de conformación y organización de las redes prestadores (Analisis de suficiencia de red)
4. Seguimiento a la red a traves de auditoria integral y concurrente y atraves de la supervisión de los contratos
5. Relacionamiento permanente y mantenimiento de los contratos (Revision de procedimientos, servicios y tarifas de los contratos) .</t>
  </si>
  <si>
    <t>1. Desconocimiento de políticas de SAVIA
2. Presión indebida de los contratistas, 
3. Falta de estándares para contratar. 
4. No disponer de manuales y guías contractuales, para servicios, medicamentos, insumos
5. No disponer de manual de tarifas (Existen manuales en el sector de común aceptación, como el SOAT Y EL ISS, que sirven como referentes, pero no contienen todos los procedimientos y actividades requeridas)</t>
  </si>
  <si>
    <t>Entrega incompleta e inoportuna de los tratamientos terapeuticos de la población afiliada</t>
  </si>
  <si>
    <t xml:space="preserve">1. Gestión preventiva y proactiva de solicitudes relacionadas con medicamentos: para evitar la materialización de una queja y garantizar la entrega oportuna y completa </t>
  </si>
  <si>
    <t>Coordinador(a) de medicamentos</t>
  </si>
  <si>
    <t xml:space="preserve">Mensual </t>
  </si>
  <si>
    <t>Inadecuada supervision de contratos de proveedores, medicamentos, dispositivos medicos e insumos</t>
  </si>
  <si>
    <t>1. Falta de capacitación y entrenamiento para la supervisión de contratos
2. Falta de estándares para contratar. 
3. No disponer de manuales y guías contractuales, para los servicios, medicamentos, insumos
4. No hay una estandarización de los códigos propios y paquetes</t>
  </si>
  <si>
    <t>Construcción del manual de referencia de tarifas</t>
  </si>
  <si>
    <t>Inadecuada parametrización de productos farmaceuticos</t>
  </si>
  <si>
    <t>1. PD-RS-09 Procedimiento para la solicitud de parametrización de productos farmacéuticos
2. PD- RS- 18 Procedimiento para la solicitud de Mantenimiento de productos farmaceuticos
3. FO - RS - 21 Formato para la solicitud de parametrización de productos farmaceuticos
4. FO - RS- 55 Formato para la solicitud de mantenimiento de productos farmaceuticos
5. Bases de datos (Manual de tarifas de medicamentos) - Herramienta 
6. Base de datos de servicios (Parametrización de TI)
7. Tabla 4377 (Maestra de medicamentos e insumos)</t>
  </si>
  <si>
    <t>Inadecuado seguimiento a productos farmaceuticos</t>
  </si>
  <si>
    <t xml:space="preserve">1. Sobrecostos 
2. Eventos adversos e incidentes
3. Hospitalización 
4. Fallos terapeuticos
5. Procesos legales por incumplimiento a las normas
</t>
  </si>
  <si>
    <t>Inoportunidad en la respuesta en la solicitud de tecnologias NO PBS</t>
  </si>
  <si>
    <t>1. Recurso humano insuficiente
2. Fallas frecuentes en los sistemas de información e internet
3. Demoras en los procesos de selección de recurso humano para el proceso
4. No reemplazo de las vacantes que se han presentado durante el año 2018
5. Falta de adherencia a los procesos</t>
  </si>
  <si>
    <t>Falta de Calidad del dato, integralidad y trazabilida de la información</t>
  </si>
  <si>
    <t>1. Definicion de control de cambios dentro de la justificacion del CTC en el sistema INTEGRA.
2. Validación de los datos antes del reporte de servicios negados y aprobados al Ministerio y Ente territorial
3. Seguimiento de los datos reportados vs los existentes en el sistema INTEGRA</t>
  </si>
  <si>
    <t>Analista de Información</t>
  </si>
  <si>
    <t>Error en la ejecución del proceso - CR</t>
  </si>
  <si>
    <t>1. incremento del costo por duplicidad, por errores de digitación de cantidades, no anulación de autorizaciones previas.
2. Incremento en la reserva técnica de la EPS</t>
  </si>
  <si>
    <t>jefe autorizaciones</t>
  </si>
  <si>
    <t>mensual</t>
  </si>
  <si>
    <t>autonomía para definir prestadores y tarifas</t>
  </si>
  <si>
    <t>1. Información a todos los equipos de la apertura y cierre de servicios inmediatamente se dan.
2. Control por los líderes del proceso.</t>
  </si>
  <si>
    <t>jefe autorizaciones -TI</t>
  </si>
  <si>
    <t>error en la autorizacion de los servicios solictados</t>
  </si>
  <si>
    <t>1. Proceso de pertinencia y análiss de justificación de lo solicitado.
2. Solicitud de ampliacion de la solicitud cuando no concuerda</t>
  </si>
  <si>
    <t>fraude en la emision de las autorizaciones - CR</t>
  </si>
  <si>
    <t>1. Uso indebido del proceso para beneficio propio o ajeno.</t>
  </si>
  <si>
    <t>1. Perfilamiento de los roles para servicios de mayor valor o demanda.</t>
  </si>
  <si>
    <t>Sobrecostos - CR</t>
  </si>
  <si>
    <t>1. Sanciones económicas
2. Afecta la salud y calidad de vida de los afiliados</t>
  </si>
  <si>
    <t>Coordinador centro regulador y equipo de supervisión
TI</t>
  </si>
  <si>
    <t>Semanal- Reporte Mensual</t>
  </si>
  <si>
    <t xml:space="preserve">Cumplir las sanciones a la normatividad del procedimiento asesores, supervisores: llamados de atención, despidos.
</t>
  </si>
  <si>
    <t>Suplantación de afiliados - CR</t>
  </si>
  <si>
    <t>1. Sobrecostos en la operación
2. Despilfarro de los bienes de la EPS</t>
  </si>
  <si>
    <t xml:space="preserve">1. Trazabilidad de los pacientes alejados del área de influencia de la EPS
2.- Validaciones de afiliación y aseguramiento - validación de derechos
3. Proceso de refencia y contrareferencia- validación de procesos </t>
  </si>
  <si>
    <t>Coordinador centro regulador
TI</t>
  </si>
  <si>
    <t>Reporte Mensual</t>
  </si>
  <si>
    <t>Acciones legales
Reporte a los entes de control en la organización</t>
  </si>
  <si>
    <t>Incumplimiento de los criterios de verificación durante la auditoria  (Red de prestadores) - Auditoria de calidad</t>
  </si>
  <si>
    <t>1. Seguimiento y supervision a la red
2. Entregas de informe al proceso de contratación para verificar la continuidad del prestador a la red</t>
  </si>
  <si>
    <t xml:space="preserve">Jefe de auditoria a la red y concurrente
</t>
  </si>
  <si>
    <t>Cronograma</t>
  </si>
  <si>
    <t>No realización de la asamblea anual obligatoria</t>
  </si>
  <si>
    <t>1. No citación oportuna a los socios
2. No asistencia de los socios</t>
  </si>
  <si>
    <t>Incumplimiento fallos judiciales en contra (tutelas)</t>
  </si>
  <si>
    <t>1. Deficiencia en la supervisión a los prestadores contratados
2. Falta de gobierno sobre la red (integración vertical)</t>
  </si>
  <si>
    <t>Subgerencia de salud</t>
  </si>
  <si>
    <t>Semanal (Permanente)</t>
  </si>
  <si>
    <t>Inoportunidad en la respuesta de demandas de reparacIón directa</t>
  </si>
  <si>
    <t xml:space="preserve">1. Indebida atención del proceso
2. Deficiente argumentación en la respuesta </t>
  </si>
  <si>
    <t xml:space="preserve">1. Seguimiento a la respuesta del juez </t>
  </si>
  <si>
    <t>Secretaria general</t>
  </si>
  <si>
    <t>Falta de planeación en la solicitud de contratos</t>
  </si>
  <si>
    <t>No existen</t>
  </si>
  <si>
    <t xml:space="preserve">Beneficios economicos por autorizar medicamentos, insumos </t>
  </si>
  <si>
    <t xml:space="preserve">1. Intereses particulares 
2. Mala fe
3. Dolo
</t>
  </si>
  <si>
    <t xml:space="preserve">1. Auditoria que se les hace a las autorizaciones: Comparación Dx vs servicio (Documentarlo)
2. Informe de las auditorias
2. Revision a la calidad de la respuesta (Analista a cargo). (Documentarlo).
3. Control en la calidad: (Ejm: que las ordenes si corresponde con recobro y el servicio sea NO PBS) </t>
  </si>
  <si>
    <t>Ninguna por el momento, no se ha identificado</t>
  </si>
  <si>
    <t>Permanente</t>
  </si>
  <si>
    <t>Beneficios economicos por transporte a traves de reembolsos</t>
  </si>
  <si>
    <t xml:space="preserve">Direccionamiento de la contratación </t>
  </si>
  <si>
    <t>1. Detrimento patrimonial
2. Productos sin la calidad esperada</t>
  </si>
  <si>
    <t>1. MA-GJ-01 Manual de contratación</t>
  </si>
  <si>
    <t xml:space="preserve">Consultar la compra eficiente
</t>
  </si>
  <si>
    <t>Secretaria general
Coordinadora de contratación</t>
  </si>
  <si>
    <t>Dadivas, sobornos en beneficio personal (Tomar decisiones ajustadas a intereses propios o de terceros durante la ejecución del contrato)</t>
  </si>
  <si>
    <t xml:space="preserve">1. Mala fe: Interés del colaborador en recibir beneficios económicos u otros.
2. Dolo 
3. Culpa
4. Influencias externas para cometer actos de corrupción </t>
  </si>
  <si>
    <t>1. Detrimento patrimonial
2. Reputacional: Afectación de la imagen institucional
3. Sanciones
4. Procesos disciplinarios.
5. Pérdida de credibilidad.
6. Intervención de organismos de control.</t>
  </si>
  <si>
    <t>1. Capacitación a los supervisores en terminos contractuales y linea etica
2. Código de etica y bueno gobierno (control organizacional)</t>
  </si>
  <si>
    <t>Liquidación de contratos sin la totalidad de los soportes requeridos.</t>
  </si>
  <si>
    <t>1. Incumplimiento del objeto contractual,
2. Investigaciones, demandas, procesos
disciplinarios y
3. Detrimento patrimonial</t>
  </si>
  <si>
    <t>1.MA-GJ-01 Manual de contratación
2. Capacitación a los supervisores en terminos contractuales y linea etica</t>
  </si>
  <si>
    <t>R48</t>
  </si>
  <si>
    <t xml:space="preserve">Inadecuado seguimiento en la supervisión de contratos </t>
  </si>
  <si>
    <t>Controles GJ:
1. MA- GJ - 02 Manual de supervision e interventoria
2. Formato informes de supervision contratos de salud
3. Formato informes de supervision contratos administrativos
Controles Acceso: 
1. Estatuto de contratación. politicas de compra y procedimiento de contratación con prestadores
2. Formato de servicios, medicamentos e insumos
3. Utilización de códigos CUPS y CUM para la compra de servicios y medicamentos
4. Guion de direccionamiento (priorización de prestadores según servicios, oportunidad y tarifa)</t>
  </si>
  <si>
    <t>INEFICIENCIAS OPERATIVAS - Renuencia, reticencia, carencia y demora de información relevante de auditoría.</t>
  </si>
  <si>
    <t>1. Personal (Capacidad del personal)
2. Procesos (Diseño, Ejecución, Proveedores, Entradas, Salidas, Conocimiento)
3. Tecnología (Integridad de datos, Disponibilidad de datos y sistemas)</t>
  </si>
  <si>
    <t>1. Perdida de Información
2. Impacto en el desempeño de los procesos de la Organización
3. Pérdidas Económicas</t>
  </si>
  <si>
    <t>Área Jurídica
Área de Gestión de Calidad
Área de Gestión Control</t>
  </si>
  <si>
    <t>Cada Auditoría</t>
  </si>
  <si>
    <t>CONFLICTOS DE INTERÉS - Ausencia de objetividad para la selección de los procesos a auditar, en la ejecución de la auditoría y en el informe de resultados definitivo.</t>
  </si>
  <si>
    <t>1. Personal (Capacidad del personal)
2. Procesos (Diseño, Ejecución, Conocimiento)</t>
  </si>
  <si>
    <t>1. Impacto en el desempeño de los procesos de la Organización</t>
  </si>
  <si>
    <t>1. Elaboración del Plan General de Auditorías y del cronograma con aprobación del Comité Coordinador de Control Interno
2. Elaboración de los programas de auditorías y de los informes con base en los procesos y subprocesos documentados en el SGC
3. Verificar el cumplimiento de los requisitos de forma y fondo del producto</t>
  </si>
  <si>
    <t>Jefe de Gestión Control</t>
  </si>
  <si>
    <t>Se asume el riesgo cuando es una auditoría de tipo especial solicitada por la Gerencia de la EPS</t>
  </si>
  <si>
    <t>OPERATIVO - No elaboración o inadecuado plan de auditoría</t>
  </si>
  <si>
    <t>1. Personal (Capacidad del personal)
2. Procesos (Diseño, Ejecución, Proveedores, Entradas, Salidas, Conocimiento)</t>
  </si>
  <si>
    <t>1. Elaboración de los programas de auditorías y de los informes con base en los procesos y subprocesos documentados en el SGC
2. Verificar el cumplimiento de los requisitos de forma y fondo del producto</t>
  </si>
  <si>
    <t>Conclusión de oportunidades de mejora sin el suficiente soporte y documentación</t>
  </si>
  <si>
    <t>1. Poco dominio del tema auditado.
2. Poca normatividad respecto al tema.
3. Desidia, desinterés y apatía del auditor.
4. No entrenamiento en técnicas de auditoría.
5. Inadecuada planeación del ciclo de auditoría.
6. Conflictos de interés del auditado, tanto personales como profesionales.</t>
  </si>
  <si>
    <t>1. Pérdida de la legitimidad y la credibilidad en el ejercicio de auditoría.
2. Pérdidas de oportunidades de mejora para la EPS a través del control.
3. Invisibilidad del área en el aporte al cumplimiento de la misión.
4. Desnaturalización de la función del control.
5. Sanciones por acción u omisión.
6. Pérdida de la independencia, objetividad, competencia e integridad.</t>
  </si>
  <si>
    <t>1. PD-GT-01 Procedimiento evaluación independiente
2. PD-GT-02 Procedimiento evaluación Sistema de Control Interno
3. OD-GT-03 Hoja de vida del procedimiento de evaluación independiente
4. FO-GT-07 Formato programa de auditoría
5. Documentación actualizada (Guía metodológica bajo las técnicas vanguardistas).
6. Capacitación permanente sobre normas locales e internacionales en auditoría.
7. Validación del informe por otro auditor y por el director del área.
8. Adecuada formulación del programa de auditoría (avocación adecuada de conocimiento del proceso, fuentes de criterio, criterios y diferentes pruebas de auditoría).</t>
  </si>
  <si>
    <t>1. Capacitar
2. Actualizar
3. Autoformación
4. Asesoramiento
5. Interacción con las áreas</t>
  </si>
  <si>
    <t>INEFICIENCIAS OPERATIVAS - Desconocimiento del proceso(s) o subproceso(s) a auditar.</t>
  </si>
  <si>
    <t>1. Programa de Auditorías (FO-GT-06 Formato Plan General de Auditorías (PGA) 
2. Plan de capacitaciones
3. Programa de Auditorías
4. Procedimiento de Selección de Personal
5. Manual de Perfiles y Funciones</t>
  </si>
  <si>
    <t>1. Plan de Formación y Capacitación</t>
  </si>
  <si>
    <t>Jefe de Gestión Control
Coordinador de Gestión Humana</t>
  </si>
  <si>
    <t>Elaboración del plan de capacitaciones con base en las necesidades de capacitación y formación del área</t>
  </si>
  <si>
    <t>Manipulación de informes de auditorías de Control Interno</t>
  </si>
  <si>
    <t>Debil implementación del modelo de atención en salud- MIAS</t>
  </si>
  <si>
    <t>Trimestral</t>
  </si>
  <si>
    <t>Planes de mejora</t>
  </si>
  <si>
    <t>Debil Seguimiento a pacientes de alto valor y especiales</t>
  </si>
  <si>
    <t>1. Sistema de información insuficiente.
2. Recurso humano insuficiente.</t>
  </si>
  <si>
    <t>1. Incremento del costo médico.
2. No impacto en el mejoramiento de la calidad de vida de los usuarios</t>
  </si>
  <si>
    <t>Bajo cumplimiento de actividad de PEDT (Protección Especifica y detección Temprana)</t>
  </si>
  <si>
    <t xml:space="preserve">1. Bajo compromiso de la red de prestadores
2. Baja conciencia del autocuidado por parte de los afiliados.
</t>
  </si>
  <si>
    <t>No gestion de la cuenta de alto costo</t>
  </si>
  <si>
    <t>1. Dependencia del reporte de la red de prestadores (Calidad y oportunidad de la información)
2. No disponibilidad de malla validadora para recepción de la información</t>
  </si>
  <si>
    <t>Enfermeras y auditores</t>
  </si>
  <si>
    <t>Insuficiente gestión de los eventos en interes de salud publica</t>
  </si>
  <si>
    <t xml:space="preserve">1. Falta de compromiso de la red de prestadores
2. No reporte oportuno de los eventos
3. Deficiente calidad de la información </t>
  </si>
  <si>
    <t xml:space="preserve">1. Incumplimiento de la normatividad
2. Aumento de la morbi-mortalidad
3. Incumplimiento de las metas esperadas
4. No impacto en el mejoramiento de la calidad de vida de los usuarios
5. Continuidad de la operación como asegurador (Medida de vigilancia especial)
</t>
  </si>
  <si>
    <t>No realización de reuniones de Asociación de Usuarios</t>
  </si>
  <si>
    <t>1. Inasistencia por parte de los miembros en las reuniones de asociación de usuarios
2. Dificultades de interacción y/o comunicación de los miembros de la Asociación de Usuarios
3. Incumplimiento de los estatutos aprobados por la Asociación 
4. Falta de Compromiso de los miembros de la Asociación con los representantes de las regiones</t>
  </si>
  <si>
    <t>1. Incumplimiento en el reporte de la Circular 052 de 2008
2. Pérdida de imagen reputacional ante los Usuarios</t>
  </si>
  <si>
    <t xml:space="preserve">
Coordinador de atención al ciudadano</t>
  </si>
  <si>
    <t xml:space="preserve">No medición de manera efectiva de la encuesta de satisfacción </t>
  </si>
  <si>
    <t>1. Incumplimiento en los tiempos de aplicación de la encuesta 
2. Falta de recurso humano para la aplicación de encuesta.
3. Falta encuesta de manera digital</t>
  </si>
  <si>
    <t>1. Gastos de transporte adicionales
2. Sobrecostos en recursos físicos
3. Inversión de tiempo en la aplicación, digitación y envío por parte de los gestores a la dependencia de atención al ciudadano
4. Sobrecarga laboral</t>
  </si>
  <si>
    <t>Analista de atención al ciudadano</t>
  </si>
  <si>
    <t>1. Insatisfacción del usuario
2. Sanciones, tutelas, desacatos</t>
  </si>
  <si>
    <t>Dificultades en el direccionamiento y clasificación de las PQRSF</t>
  </si>
  <si>
    <t>No brindar una información fidedigna de las respuestas en la encuesta de satisfacción</t>
  </si>
  <si>
    <t>Bimestral</t>
  </si>
  <si>
    <t>1. Procesos disciplinarios al colaborador</t>
  </si>
  <si>
    <t>Gestionar servicios a un usuario para beneficiar a terceros (liga asociación de usuarios) (economicos, politicos)</t>
  </si>
  <si>
    <t xml:space="preserve">1. Necesidad de obtener beneficios personales por parte de un tercero que afecta indirectamente al colaborador </t>
  </si>
  <si>
    <t>Jefe de atención al usuario
Profesional de apoyo especializado de atención al usuario
Analista de información</t>
  </si>
  <si>
    <t>1. Proceso disciplinario 
2. En caso de ser reiterativo se puede materializar en despido</t>
  </si>
  <si>
    <t>Subgerencia Financiera</t>
  </si>
  <si>
    <t>Generar información o presentar informes con inconsistencias (errada, falsa, incompleta) a los entes de control internos y/o externos</t>
  </si>
  <si>
    <t>1. Baja capacidad técnica en la generación de la información.
2. Desconocimiento de los instrumentos de seguridad en los informes SARLAFT.
CE: 3. Influencia externa orientada a intereses particulares</t>
  </si>
  <si>
    <t>1. Metodología de reporte de informes
2. Concepto de viabilidad de los informes emitido por el oficial de cumplimiento.</t>
  </si>
  <si>
    <t>Subgerente Financiero</t>
  </si>
  <si>
    <t>Anual</t>
  </si>
  <si>
    <t>No asignar límites máximos seguridad en cuanto a la exposición SARLAFT, incumpliendo los criterios establecidos por la compañía</t>
  </si>
  <si>
    <t>1. Sanciones disciplinarias
2. Desviación de los recursos públicos recibidos por la EPS hacia actividades y/o necesidades no prioritarias</t>
  </si>
  <si>
    <t>1. Metodología de formulación de riesgos.
2. Diseñar, actualizar e implementar y aplicar los Procesos del manual SARLAFT.</t>
  </si>
  <si>
    <t>1. Capacitar al personal periódicamente en el Sistema de Administración del Riesgo LA/FT</t>
  </si>
  <si>
    <t>Subgerencia Salud</t>
  </si>
  <si>
    <t>Quebrantar los niveles de aceptación del perfil de riesgo de la Compañía</t>
  </si>
  <si>
    <t xml:space="preserve">1. Evaluación del SISIG
2. Informe de autoevaluación, gestión y desempeño por proceso. 
3. Listas de asistencia de socialización del Informe de autoevaluación, gestión y desempeño del procesode Gestión Integral </t>
  </si>
  <si>
    <t>1. Realizar la evaluación del SISIG semestral
2. Realizar el Informe de autoevaluación, gestión y desempeño por proceso semestralmente.
3. Realizar socializaciones</t>
  </si>
  <si>
    <t>Subgerente de Salud</t>
  </si>
  <si>
    <t>Captar o simular la captación de dinero en nombre de la compañía sin realizar su debido reporte</t>
  </si>
  <si>
    <t xml:space="preserve">1. Informes mensuales de desempeño                              
2. Listado de Publicaciones mensuales                                       
3. Lista de asistencia
4. Matriz de evaluación de monitoreo                                                    
5. Actas de reunión
6. Acta de confidencialidad
7. Protocolo de comunicación externa       </t>
  </si>
  <si>
    <t xml:space="preserve">1. Realizar Comités de comunicaciones mensualmente                            
2. Verificación y control de la información                       
3. Socialización y sensibilización de protocolo de comunicaciones  </t>
  </si>
  <si>
    <t>Vincular clientes y/o proveedores que utilicen a la compañía como instrumento para lavar activos o financiar el terrorismo</t>
  </si>
  <si>
    <t xml:space="preserve">1. Sanciones                    
2. Investigaciones disciplinarias y penales 
3. Inhabilidades 
4. Perder credibilidad ante la opinión pública, instituciones y grupos de interés  </t>
  </si>
  <si>
    <t>1. Actas de confidencialidad                                                                                                                                           2. Socializar y sensibilizar acerca de las funciones de la Oficina Asesora de Comunicaciones</t>
  </si>
  <si>
    <t xml:space="preserve">Subgerencia de desarrollo organizacional </t>
  </si>
  <si>
    <t>Vincular empleados y/o personal que utilicen a la compañía como instrumento para lavar activos o financiar el terrorismo</t>
  </si>
  <si>
    <t xml:space="preserve">1. Bases de micro datos manejados únicamente por personal autorizado. </t>
  </si>
  <si>
    <t>Subgerente de Desarrollo Organizacional</t>
  </si>
  <si>
    <t>Mantener relaciones comerciales con una firma que esté involucrada en procesos de Lavado de activos y/o financiación del terrorismo</t>
  </si>
  <si>
    <t>1. Actuaciones judiciales y administrativas</t>
  </si>
  <si>
    <t xml:space="preserve">1. Se establecerá cuando se cree el instrumento </t>
  </si>
  <si>
    <t>Durante el año 2019</t>
  </si>
  <si>
    <t>Detectar hallazgos de forma errónea o inexistente durante los procesos de auditoría del cliente</t>
  </si>
  <si>
    <t>1. Estandarización de procedimientos
2. Controlar las convocatorias de grupo poblacionales de acuerdo a los compromisos de la entidad.</t>
  </si>
  <si>
    <t xml:space="preserve">1. Diseñar los procedimientos
2. Revisión de las convocatorias poblaciones </t>
  </si>
  <si>
    <t>Emitir informes que contengan opiniones erradas sobre los clientes y sin la debida evidencia</t>
  </si>
  <si>
    <t>1. No suministro de información oportuna
2. Desmejora imagen institucional de la Entidad
3. Incidencia disciplinaria para el funcionario responsable</t>
  </si>
  <si>
    <t>1. Designar un responsable de atención al ciudadano que se encargue de llevar el control de los tiempos de respuesta y de verificar que la misma sea pertinente a lo solicitado</t>
  </si>
  <si>
    <t>1. Realizar un manejo confidencial de la información que reposa en la dirección de gestión corporativa del proceso de atención al ciudadano
2. Llevar un cuadro de control en el que se evidencie fecha de ingreso, tiempo de respuesta y fecha de envío al ciudadano y de descarga en las plataformas</t>
  </si>
  <si>
    <t>Vinculación de clientes que estén reportados en Procuraduría, lista OFAC o lista ONU.</t>
  </si>
  <si>
    <t>1. Información de calidad y oportuna</t>
  </si>
  <si>
    <t>Suministrar a terceros la información de los clientes de la Compañía, sin su autorización incumpliendo la Reserva de información</t>
  </si>
  <si>
    <t>1. Diseño, actualización e implementación de los procesos de planeación de participación ciudadana</t>
  </si>
  <si>
    <t>1. Diseñar, actualizar e implementar los procesos de participación ciudadana</t>
  </si>
  <si>
    <t>Ingresar nuevos proveedores sin el cumplimiento de los requisitos</t>
  </si>
  <si>
    <t xml:space="preserve">1. Desconocimiento de la normatividad y manuales referentes a la contratación pública.
2. Desconocimiento de los principios administrativos que enmarcan la contratación pública
3. Negligencia al control y seguimiento por parte del superior jerárquico.
CE: 4. Aceptación de propuestas fructuosas a beneficio del funcionario o contratista, a cambio de favorecimientos en las etapas contractuales.                                                                                                                                                                               5. Presión coercitiva por parte de terceros a funcionarios o contratistas para favorecimiento en etapas contractuales.  </t>
  </si>
  <si>
    <t xml:space="preserve">1. Entorpecimiento de las actividades y objetivos de los procesos
2. Sanciones legales en la modalidad disciplinaria, administrativa y penal.
3. Pérdida de imagen positiva de la entidad y el sector competitividad.
</t>
  </si>
  <si>
    <t>1. Capacitación en prevensión al personal que integra la dirección
2. Conocimiento de manueles y normas contractuales .
3. Auditorías y seguimientos.</t>
  </si>
  <si>
    <t>Pedir comisiones por parte de algún empleado por otorgar contratos o participación en negocios.</t>
  </si>
  <si>
    <t>1. Capacitación en prevensión al personal
2. Conocimiento de las normas de gestión documental 
3. Auditorías y seguimientos.</t>
  </si>
  <si>
    <t>Aprobar operaciones que no correspondan con los límites  establecidos por la compañía en materia de montos y/o plazos (Junta Directiva)</t>
  </si>
  <si>
    <t>1. Plan de Contratación 
2. Actas de comité de contratación
3. Lineamientos Juridicos</t>
  </si>
  <si>
    <t>Efectuar pagos a proveedores o desembolsos sin cumplir con las condiciones definidas por la alta gerencia.</t>
  </si>
  <si>
    <t>1. Plan de Contratación                                
2. Actas de comité de contratación
3. Lineamientos Juridicos</t>
  </si>
  <si>
    <t>Incumplimiento de los tiempos definidos por entes regulatorios para presentación de informes Sarlaft (UIAF, SUPERSALUD)</t>
  </si>
  <si>
    <t>1. Establecer controles inapropiados en el proceso de presentación de informes.
CE: 2. La no existencia de  procesos objetivos de selección por posible tráfico de influencias.
3. Soporte documental insuficiente en el  proceso de selección de los asociados.
4. Selección de beneficiarios que no cumplen requisitos por parte de los operadores o ejecutores por posible tráfico de influencias.</t>
  </si>
  <si>
    <t>1. Procesos y procedimientos de contratacion establecidos por la enti
2. Existe revision por parte del area de las oficinas del area juridica y de planeacion
3. Establecido comité de contrAtacion para valores superiores de la  cuantia minima
4. revision de estudio de mercado por prte de laoficina asesora juridica
5. Requerimiento de esxperiencia e idionidad para el asociado</t>
  </si>
  <si>
    <t>Abonar a un proveedor un valor diferente a la orden de pago</t>
  </si>
  <si>
    <t>1. Tráfico de influencias 
2. Manipulación de información de empresarios y personas
3. Uso inadecuado de la información para beneficio propio o de terceros.
CE: 4. Compra de la información</t>
  </si>
  <si>
    <t>1.  Investigaciones disciplinarias y fiscales                                         
2. Sanciones disciplinarias y fiscales</t>
  </si>
  <si>
    <t xml:space="preserve">1. Verificar la correcta depuración de las bases de datos remitidas </t>
  </si>
  <si>
    <t>Presentar información errada a las diferentes áreas de la compañía (Contabilidad, tesorería) y/o entidades externas</t>
  </si>
  <si>
    <t>1. Funcionarios capacitados.
2. Verificación de perfiles de beneficiarios.
3. Seguimiento a inversiones y desarrollo de empresas.</t>
  </si>
  <si>
    <t>Disminución del recaudo de la cartera de la compañía</t>
  </si>
  <si>
    <t xml:space="preserve">1. Deficiencias en la elaboración de los estudios de mercado. 
2. Favorecimiento en el proceso de selección </t>
  </si>
  <si>
    <t>1. Procesos y procedimientos de contratacion establecidos por la entidad.
2.  Revision por parte de las oficinas del area juridica y de planeacion. Mesas de trabajo conjuntas con el área técnica. 
3. Establecido comité de contrtacion para valores superiores de la  cuantia minima
4. revision de estudio de mercado por prte de laoficina asesora juridica
5. Requerimiento de esxperiencia e idionidad para el asociado</t>
  </si>
  <si>
    <t xml:space="preserve"> 1. Construcción técnica de los estudios de mercado en articulación con las Oficinas Asesoras de Planeación y Jurídica
2. Seguir los procesos de control y seguimiento establecidos por la entidad. </t>
  </si>
  <si>
    <t>Secretaría General</t>
  </si>
  <si>
    <t>Imposibilidad de recuperar la cartera de la compañía</t>
  </si>
  <si>
    <t>1. Sanciones e inhabilidades, procesos disciplinarios relacionados a la pérdida de documentos e información.
2. Pérdida de memoria documental Institucional. 
3. Imposibilidad de consulta y acceso al Archivo Central y Archivos de Gestión.
4. Investigaciones y sanciones disciplinarias, fiscales y penales.
5. Procesos disciplinarios</t>
  </si>
  <si>
    <t xml:space="preserve">1. Tablas de Retención Documental
2. Procesos o procedimientos documentados para la gestión documental.
3. Inventarios Documentales en archivos de gestión y central.
4. Inventarios de activos de información.
5. Tablas control de acceso a la información y documentación.
6. Sistema de Información (ALFRESCO)
</t>
  </si>
  <si>
    <t xml:space="preserve">Semestral </t>
  </si>
  <si>
    <t>Omitir la realización de las gestiones tendientes a la recuperación de la cartera en cobro jurídico</t>
  </si>
  <si>
    <t xml:space="preserve">1. Falta de implementación de estrategias para el control y seguimiento de elementos. 
2. Falta de seguimiento a los movimientos en el sistema.
3. Falta de capacidad para la aplicación de los protocolos de inventarios.
4. Falta de implementación de sistemas de seguridad en las bodegas (cámaras y alarmas)
CE: 5. Falta de control de la empresa de vigilancia </t>
  </si>
  <si>
    <t>Asumir costos por concepto de impuestos no pagados, moras y sanciones de aquellos clientes que se encuentran en proceso de cobro jurídico, multas por tutelas, asumir intereses,  Etc.</t>
  </si>
  <si>
    <t xml:space="preserve">1. Tramitar pagos sin cumplir con los requisitos establecidos   </t>
  </si>
  <si>
    <t>1. SISCO                              
2. Pagina del FOSYGA                          
3. RUAF - Registro Unico de Afiliados.                       
4. Recepción solamente de documentos originales, no fotocopias (excepto RUT, RIT, Acta de Inicio)s</t>
  </si>
  <si>
    <t>Pérdida de títulos valores de la compañía</t>
  </si>
  <si>
    <t>1. Sanciones e inhabilidades.                                                      2. Investigaciones disciplinarias, fiscales y penales.</t>
  </si>
  <si>
    <t>1. SISCO
2. Normas presupuestales</t>
  </si>
  <si>
    <t>1. Registro de CDP en SISCO asociado al proceso de contratación correspondiente</t>
  </si>
  <si>
    <t>Imposibilidad de efectuar las transacciones bancarias de la compañía por medidas cautelares.</t>
  </si>
  <si>
    <t xml:space="preserve">1. Planta de Pesonal,  Manual de Funciones  y  Base de Datos de funcionarios y contratistas de la entidad permanentemente actualizada  acorde con las necesiddes  institucionales; reporte de vacantes, retiros e ingresos al Departamento Adminsitrativo del  Servicio Civil - DASCD - , Sistema de  Información  y Gestión del Empleo Público  - SIGET, - Comisión Nacional Nacional de  Servicio Civil -   CNSC    </t>
  </si>
  <si>
    <t>Pérdida de objetos y/o robo al interior de la compañía</t>
  </si>
  <si>
    <t>1. Uso inadecuado de medios de información (internet).
Incumplimiento de las políticas de seguridad de la información
Desactualización de antivirus
CE: 2. Ataques externos</t>
  </si>
  <si>
    <t>1. Perdida de información  
2. Detrimento patrimonial</t>
  </si>
  <si>
    <t>Deficiencias en el seguimiento a los proveedores</t>
  </si>
  <si>
    <t xml:space="preserve">1. Falta de recursos </t>
  </si>
  <si>
    <t>1. Información desactualizada 
2. Demora en la entrega de información</t>
  </si>
  <si>
    <t>1. Mantenimiento preventivo</t>
  </si>
  <si>
    <t>Pago de obligaciones tributarias de forma extemporánea.</t>
  </si>
  <si>
    <t>1. Perdida de información institucional.
2. Costos para la entidad.</t>
  </si>
  <si>
    <t>1. Diseñar y ejecutar un plan de mantenimiento correctivo y preventivo a los equipos de la entidad.</t>
  </si>
  <si>
    <t>Pérdida o robo de bienes que no se encuentren asegurados.</t>
  </si>
  <si>
    <t xml:space="preserve">1. Estudios Previos                 
2. Pliegos de Condiciones
3.Manual de contratación
4. Lista de chequeo del cumplimiento del normograma de contratación estatal.     </t>
  </si>
  <si>
    <t>Presentar estados financieros, informes y/o declaraciones que no reflejan la realidad económica, financiera y el desarrollo del objeto social</t>
  </si>
  <si>
    <t xml:space="preserve">1. Desconocimiento de las normas vigentes y en específico las aplicables para el SAVIASALUD E.P.S - S.A.S Capital. 
2. Falta de conocimiento en términos jurídicos.
3. Falta de organización, seguimiento y control de las solicitudes allegadas al área.
 4. Conflicto de intereses en la materia objeto de consulta o asesoría
CE: 5. Cambios permanentes en la Legislación.
 </t>
  </si>
  <si>
    <t xml:space="preserve">
1. Toma de decisiones sin fundamento legal.
2. Riesgos de eventuales reclamaciones para la Entidad. 
3. Falta de objetividad en la asesoría.</t>
  </si>
  <si>
    <t xml:space="preserve">1. Capacitación. 
2. Controles.
3. Mesas de trabajo. 
4.Herramientas tecnológicas </t>
  </si>
  <si>
    <t>Pago inadecuado a los funcionarios y/o terceros de prestaciones sociales, derechos laborales, seguridad social y parafiscales.</t>
  </si>
  <si>
    <t>1. Omisión al cumplimiento de los términos en un proceso judicial.  
2. Falta de Gestión y seguimiento.
3. Indebida Formulación de excepciones. 
4. Conflicto de intereses en la materia objeto de defensa judicial.</t>
  </si>
  <si>
    <t xml:space="preserve">1. Investigaciones disciplinarias, fiscales y penales.
2. Sanciones fiscales y disciplinarias. 
3. Detrimento Patrimonial ante eventuales condenas adversas para la Entidad   </t>
  </si>
  <si>
    <t>1. Sistema de Información de Procesos Judiciales - SIPROJ. 
2. Aplicativo de la Rama Judicial.
3. Consulta de procesos de la Rama Judicial. * Informe previo de la formulación de pretensiones.
4. Sistemas de información del área</t>
  </si>
  <si>
    <t>Malversación de los activos de la compañía</t>
  </si>
  <si>
    <t xml:space="preserve">1. Sistema Alfresco. 
2. Control de prestamo de expedientes de contratos. 
3. Continuidad del apoderado  </t>
  </si>
  <si>
    <t>Manipulación, filtración de información, eliminación o modificación de los sistemas de información y tecnológicos para alterar los registros, base de datos o documentos de la compañía, en beneficio propio o de un tercero</t>
  </si>
  <si>
    <t>Fraude externo, evasión de impuestos</t>
  </si>
  <si>
    <t>1. No se genere un fallo revestido en el principio de la transparencia                                      
2. Detrimento patrimonial para la entidad</t>
  </si>
  <si>
    <t>Favorecimiento de contratos contratistas y/o proveedores vinculados a la entidad, mediante actos indebidos en compras y contratación</t>
  </si>
  <si>
    <t xml:space="preserve">1. Baja confidencialidad en las declaraciones                                                  
2. Perdida de expedientes                                 </t>
  </si>
  <si>
    <t>1. Recomendaciones de confidencialidad entre las personas que integran el equipo disciplinario            
 2. Base de datos de los procesos en curso</t>
  </si>
  <si>
    <t xml:space="preserve">Asumir costos por concepto de  responsabilidad civil, sanciones, etc. </t>
  </si>
  <si>
    <t xml:space="preserve">1. Información adulterada.
2. Conflicto de interés   
3. Dar información privilegiada a terceros  </t>
  </si>
  <si>
    <t>1. Revisión y seguimiento a los informes de los procesos desarrollada por parte del lider del proceso</t>
  </si>
  <si>
    <t>Integralidad del Sistema de Información (Gestion de cambio) (Conectarlo a nivel interno y el tema de gestión de cambio)</t>
  </si>
  <si>
    <t>X</t>
  </si>
  <si>
    <t>Seguridad Informatica</t>
  </si>
  <si>
    <t>Mal direccionamiento de pago</t>
  </si>
  <si>
    <t xml:space="preserve">1. Seguimiento y verificacion en el sistema
2. Trabajo manual
3. Equipo de analistas para validar toda la infomación del sistema
4. En caso de novedades se remite a las areas                          
5. Conciliacion constante para relizar la programacion de los pagos, y con los prestadores. 
</t>
  </si>
  <si>
    <t>Los informes se publican en la pagina web</t>
  </si>
  <si>
    <t>1. MA-CM-07 Manual de Gestión de la Crisis
2. MA-CM-06 Manual para la gestión de Redes Sociales
3.  (Prueba piloto) gestion de PQRD en redes sociales 
4. Comunicados referentes a la mala imagen institucional a las dependencias 
5. Gestion de casos de alertas (twitter, videos virales, grupos de alta masa) Realizan reclamos que deben ser solucionados de manera inmediata.</t>
  </si>
  <si>
    <t xml:space="preserve">No hay entrega oportuna de informacion por parte de las dependencias </t>
  </si>
  <si>
    <t>Riesgo materializado en el mes de Enero</t>
  </si>
  <si>
    <t>No se ha realizado la evaluacion de adherencia</t>
  </si>
  <si>
    <t>1. PD-GV-07 Procedimiento de transporte terreste paciente ambulatorio
2. PD-GV-15 Procedimiento transporte pacientes aéreo
3. Seguimiento y entrega oportuna de la documentación al area de tesorería
4. Procedimiento insumos</t>
  </si>
  <si>
    <t>1. PD-GV-03 Procedimiento de bienes y activos fijos
2. Visitas y base de datos a los coordinadores donde se informa que hace falta en las sedes
Plan de mejoramiento  inspecciones de salud y seguirdad en el trabajo (se requiere actualizar)</t>
  </si>
  <si>
    <t>Perdida y deterioro de la información física y/o documental (Archivo sede principal)</t>
  </si>
  <si>
    <t>Los procedimientos aplican a ca en las sedes no tento
Se ha realizado capacitaciones, recoleccion de cajas, disposicion</t>
  </si>
  <si>
    <t>1. MA- GV-01 Manual de gestión documental
2. PD- GV-05 Procedimiento de organización documental  
3. Verificación y cumplimiento de la relacion contractual (proveedor)</t>
  </si>
  <si>
    <t>Gestión de auditoría inexacta, incompleta, ineficaz,</t>
  </si>
  <si>
    <t>1. Tener programacion de red acorde al perfil poblacional(caracterizacion)(demanda)
2. Chequeo mensualmente a la red de prestadores
3.OD-RS-10 Propuesta de conformación y organización de las redes prestadores (Analisis de suficiencia de red)
4. Invitaciones y cronograma para la conformación de la red publica y privada</t>
  </si>
  <si>
    <t>* Es un riesgo operativo que no requiere documentación en el sistema de gestión de calidad
Como control se tiene: 
1. Cronograma establecido previamente
2. funcionario designado para unas funciones especificas (citar asamblea)</t>
  </si>
  <si>
    <t>Automático</t>
  </si>
  <si>
    <r>
      <rPr>
        <b/>
        <sz val="11"/>
        <color theme="1"/>
        <rFont val="Calibri"/>
        <family val="2"/>
        <scheme val="minor"/>
      </rPr>
      <t>Control Automatico:</t>
    </r>
    <r>
      <rPr>
        <sz val="11"/>
        <color theme="1"/>
        <rFont val="Calibri"/>
        <family val="2"/>
        <scheme val="minor"/>
      </rPr>
      <t xml:space="preserve"> Software (Sistema Integral de Gestión de Tutelas) asociado al  PD - GJ - O5 Procedimiento de atención a los tramites de tutelas con descripción de actividades 
Responsable: Coordinadora Garantía de Derechos</t>
    </r>
  </si>
  <si>
    <t>1. MA-GJ-01 Manual de contratación
2. PD-GJ-02 Procedimiento soporte Jurídico Contractual</t>
  </si>
  <si>
    <t>1. MA- GJ - 02 Manual de supervision e interventoria
2. Formato informes de supervision contratos de salud
3. Formato informes de supervision contratos administrativos</t>
  </si>
  <si>
    <t>Auditoria Interna General</t>
  </si>
  <si>
    <t>SI</t>
  </si>
  <si>
    <t>* FO-GT-06 Formato Plan General de Auditorías (PGA): Verificación de criterios de acuerdo a su: Criticidad, Estabilidad, Repetición, Resultado, Riesgo.</t>
  </si>
  <si>
    <t>No se ha presentado ningun inconveniente y el plan ha sido aprobado en el comité de control interno</t>
  </si>
  <si>
    <r>
      <t xml:space="preserve">* PD-GT-01 Procedimiento evaluación independiente
* PD-GT-02 Procedimiento evaluación Sistema de Control Interno
</t>
    </r>
    <r>
      <rPr>
        <b/>
        <sz val="11"/>
        <rFont val="Arial"/>
        <family val="2"/>
      </rPr>
      <t>* OD-GT-03 Hoja de vida del procedimiento de evaluación independiente (Control principal)</t>
    </r>
    <r>
      <rPr>
        <sz val="11"/>
        <rFont val="Arial"/>
        <family val="2"/>
      </rPr>
      <t xml:space="preserve">
* FO-GT-07 Formato programa de auditoría
Comite</t>
    </r>
  </si>
  <si>
    <t>1. PD- GT- 01 Procedimiento de auditoria independiente
2. Formacion y capacitacion continua
3. Estructura organizacional del area 
4. Revisión en escala( lider auditoria, Director)</t>
  </si>
  <si>
    <t xml:space="preserve">1. MD-GR-01 Modelo de atención en salud con enfoque integral
2. Analisis de indicadores que miden la implementación del modelo
3. Intervenciones directas en la EPS y red de prestadores </t>
  </si>
  <si>
    <t>Se realizo toda la socializacion y despliengue del modelo en todas las regiones a nivel interno</t>
  </si>
  <si>
    <t>1. Cada uno de los programas de salud estan documentados 
2. Gestión y seguimiento bases de datos (excel)
3. Los programas estan gerenciados por un líder idóneo</t>
  </si>
  <si>
    <t>1. PD-GR-10 Procedimiento para el seguimiento a estimaciones de actividades de PEDT
2. Actividades de demanda inducida
3. Medición de indicadores trazadores definidos en el manual de salud publica
4. Medición de adherencia a guias</t>
  </si>
  <si>
    <t>1. PD-GR-05 Procedimiento de programación y seguimiento a estrategias y programas de alto costo
2. Personal con dedicación directa en el proceso
3. Seguimiento a los reportes de la red
4. Verificación de la calidad de la información por parte del personal (Manual)</t>
  </si>
  <si>
    <t xml:space="preserve">1. MA-GR-01 Manual de salud pública
2. Monitoreo mensual a los indicadores
3. Reuniones con gerentes de la red prestadora
Lideres de salud publica y vigias
4. Indicadores trazadores sobre la red de prestadores </t>
  </si>
  <si>
    <t>Se estan levantando los indicadores</t>
  </si>
  <si>
    <r>
      <t xml:space="preserve">1. Se realiza una trazabilidad de los casos y se realizan informes a TI para escalar el caso (Seguimiento y validacion de los casos, el direccionamiento y las respuestas (Drive)
</t>
    </r>
    <r>
      <rPr>
        <b/>
        <sz val="11"/>
        <color theme="1"/>
        <rFont val="Arial"/>
        <family val="2"/>
      </rPr>
      <t>2. Analisis y validacion de la base de datos que nos arroja el aplicativo en el momento con e;l consolidado de los radicados de las PQRSF</t>
    </r>
    <r>
      <rPr>
        <sz val="11"/>
        <color theme="1"/>
        <rFont val="Arial"/>
        <family val="2"/>
      </rPr>
      <t xml:space="preserve">
3</t>
    </r>
    <r>
      <rPr>
        <b/>
        <sz val="11"/>
        <color theme="1"/>
        <rFont val="Arial"/>
        <family val="2"/>
      </rPr>
      <t>. Reuniones y sensibilizaciones del equipo de trabajo
4. Modificación del desarrollo de la herramienta tecnologica diseñada para la administración de las PQRSF
5. Instructivo de seguimiento a las auxiliares 
6. Instructivo de la verificaci[on de la calidad del dato /dentro del procedimiento gestion PQRSF</t>
    </r>
  </si>
  <si>
    <t>1. Actualizacion de la metodologia 
2. Identificacion de los actores de la encuesta
3. Contabilizador de encuestas: 
4. Informe bimestral
5. AU-1.2F002 Encuesta de satisfacción de usuarios Savia Salud EPS
6. Monitoreo de la satisfaccion del usuario</t>
  </si>
  <si>
    <r>
      <t xml:space="preserve">1. Monitoreo de los casos que ingresan por los canales realmente ofertados. Bitacora hoja de ruta: Mide la efectividad del trabajo de las auxiliares.
2. </t>
    </r>
    <r>
      <rPr>
        <b/>
        <sz val="11"/>
        <color theme="1"/>
        <rFont val="Arial"/>
        <family val="2"/>
      </rPr>
      <t>Instructivo de seguimiento auxiliares de atención al usuario</t>
    </r>
    <r>
      <rPr>
        <sz val="11"/>
        <color theme="1"/>
        <rFont val="Arial"/>
        <family val="2"/>
      </rPr>
      <t xml:space="preserve"> (Falta aprobacion de calidad)
3. Validación de la oportunidad en la radicación de los casos
</t>
    </r>
  </si>
  <si>
    <t>No se ha evaluado el nivel de adherencia por dificultades con el aplicativo pero se ha pensado en evaluar por medio de indicadores el nivel de adherencia</t>
  </si>
  <si>
    <t>1. Diseño, actualización e implementación de los procesos de planeación de participación ciudadana. (SA)</t>
  </si>
  <si>
    <t>1. Tablas de Retención Documental
2. Procesos o procedimientos documentados para la gestión documental.
3. Inventarios Documentales en archivos de gestión y central.
4. Inventarios de activos de información.
5. Tablas control de acceso a la información y documentación.
6. Sistema de Información (ALFRESCO)</t>
  </si>
  <si>
    <t>1. Seguimiento y verificación al archivo fisico de comprobantes de movimientos
2. Verificación de inventario en sistema Vs inventario fisico       
3. Seguimiento a los movimientos en el Sistema de información para la administración de inventarios. (SAI )
4. Implementar estrategias de control en conjunto con la empresa de seguridad</t>
  </si>
  <si>
    <t>1. SISCO
2. Normas presupuestales  (SA)</t>
  </si>
  <si>
    <t>1. Politica de Seguridad  (SA)</t>
  </si>
  <si>
    <t>1. Mantenimiento preventivo  (SA)</t>
  </si>
  <si>
    <t>1. Realización de mantenimeinto preventivo y correctivo</t>
  </si>
  <si>
    <t>1. Plan Anual de Auditorías
2. Normatividad vigente
3. Matrices de Riesgos por Procesos
4. Planes de Mejoramiento (Institucional, con la Contraloría de Bogotá, con Archivo General de la  Nación, Con E.P.S  Distrital de Ambiente)
5. Planeación específica de cada una de las Auditorias a realizar. (SA)</t>
  </si>
  <si>
    <t>1. Base de datos (cuadros en relación a las etapas del proceso disciplinario para evitar el vencimiento de los terminos)  
2. Cuaderno de copias.  (SA)</t>
  </si>
  <si>
    <t>1. Recomendaciones de confidencialidad entre las personas que integran el equipo disciplinario            
2. Base de datos de los procesos en curso</t>
  </si>
  <si>
    <t>Dificultades en calculo de la reserva tecnica</t>
  </si>
  <si>
    <t>1. Manual de politicas, procesos y procedimientos para la constitución ajuste y liberación de las reservas tecnicas en Savia Salud EPS (En espera de aprobación de calidad y retroalimentación de los procesos).
2. Caracterización del proceso de gestion financiera (Se ubica la reserva tecnica como un proceso desde el area financiera)
Procedimientos para el calculo de la reserva tecnica:
4. PR-GF-19 Procedimiento Capturar la información para la Reservas Técnicas
5. PR-GF-20 Procedimiento Calcular las Reservas Tecnicas
IN-TI-14 Instructivo para la generación del backup de la reserva técnica
IN-TI-09 Instructivo generación de triangulos Reserva Tecnica
IN-TI-10 Instructivo calculo de IBNR Reserva Tecnica
IN-TI-11 Instructivo envio y socialización reserva tecnica
28022020_9006043500_NOTATÉCNICA_RESERVASTÉCNICAS: Cualquier cambio ajuste debe ser incluido en la nota tecnica - Circular 020 del 2015</t>
  </si>
  <si>
    <t>Manual de politicas, procesos y procedimientos para la constitución ajuste y liberación de las reservas tecnicas en Savia Salud EPS (En espera de aprobación de calidad y retroalimentación de los procesos).</t>
  </si>
  <si>
    <t xml:space="preserve">1. Intención negativa del funcionario o contratista que manipule la documentación para beneficio propio o de terceros.                                                                                 
2. Deficiente seguimiento y control por parte del superior jerárquico.            
3. Negligencia administrativa en el control de gestión documental.
CE: 4. Presión o acción coercitiva sobre las acciones de los funcionarios o contratistas de las áreas por parte de terceros.              
5. Desconocimiento de los principios administrativos </t>
  </si>
  <si>
    <t>Riesgo Neto (Mapa de calor) SIGR</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</si>
  <si>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</si>
  <si>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</si>
  <si>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</si>
  <si>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</si>
  <si>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</si>
  <si>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</si>
  <si>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</si>
  <si>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</si>
  <si>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</si>
  <si>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</si>
  <si>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</si>
  <si>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</si>
  <si>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</si>
  <si>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</si>
  <si>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</si>
  <si>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</si>
  <si>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</si>
  <si>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</si>
  <si>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</si>
  <si>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</si>
  <si>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</si>
  <si>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</si>
  <si>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</si>
  <si>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</si>
  <si>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</si>
  <si>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</si>
  <si>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</si>
  <si>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</si>
  <si>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</si>
  <si>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</si>
  <si>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</si>
  <si>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</si>
  <si>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</si>
  <si>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</si>
  <si>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</si>
  <si>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</si>
  <si>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</si>
  <si>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</si>
  <si>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</si>
  <si>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</si>
  <si>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</si>
  <si>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</si>
  <si>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</si>
  <si>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</si>
  <si>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</si>
  <si>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</si>
  <si>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</si>
  <si>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</si>
  <si>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</si>
  <si>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</si>
  <si>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</si>
  <si>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</si>
  <si>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</si>
  <si>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</si>
  <si>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</si>
  <si>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</si>
  <si>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</si>
  <si>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</si>
  <si>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</si>
  <si>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</si>
  <si>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</si>
  <si>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</si>
  <si>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</si>
  <si>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</si>
  <si>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</si>
  <si>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</si>
  <si>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</si>
  <si>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</si>
  <si>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</si>
  <si>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</si>
  <si>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</si>
  <si>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</si>
  <si>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</si>
  <si>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</si>
  <si>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</si>
  <si>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</si>
  <si>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</si>
  <si>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</si>
  <si>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</si>
  <si>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</si>
  <si>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</si>
  <si>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</si>
  <si>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</si>
  <si>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</si>
  <si>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</si>
  <si>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</si>
  <si>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</si>
  <si>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</si>
  <si>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</si>
  <si>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</si>
  <si>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</si>
  <si>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</si>
  <si>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</si>
  <si>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</si>
  <si>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</si>
  <si>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</si>
  <si>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</si>
  <si>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</si>
  <si>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</si>
  <si>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</si>
  <si>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</si>
  <si>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</si>
  <si>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</si>
  <si>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</si>
  <si>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</si>
  <si>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</si>
  <si>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</si>
  <si>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</si>
  <si>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</si>
  <si>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</si>
  <si>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</si>
  <si>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</si>
  <si>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R10, R35</t>
  </si>
  <si>
    <t>R28, R51, R62, R100, R102</t>
  </si>
  <si>
    <t>R14, R15, R16, R103, R104</t>
  </si>
  <si>
    <t>R27, R101, R109</t>
  </si>
  <si>
    <t>Audiitoria Interna General</t>
  </si>
  <si>
    <t>No proveer oportunamente el talento Humano con el perfil idóneo requerido por la organización</t>
  </si>
  <si>
    <t xml:space="preserve">Información no actualizada en las historias laborales, según lo dispuesto en las TRD. </t>
  </si>
  <si>
    <t>Falta de oportunidad y calidad en el cumplimiento de las obligaciones relacionadas  con el pago de acreencias laborales y/o errores en el proceso de liquidación de nómina</t>
  </si>
  <si>
    <t>No  afiliación y reporte de novedades de seguridad social.</t>
  </si>
  <si>
    <t>No realización y seguimiento a los acuerdos de gestión y evaluaciones de desempeño</t>
  </si>
  <si>
    <t xml:space="preserve">Indebida planeación y ejecución de los planes de bienestar y capacitación de la Entidad. </t>
  </si>
  <si>
    <t>No realización oportuna de procesos disciplinarios y/o Impunidad ante posibles eventos que sean objeto de sanción disciplinaria</t>
  </si>
  <si>
    <t>Prescripción de la acción disciplinaria solicitada oportunamente.</t>
  </si>
  <si>
    <t>Referente a la insatisfacción en el cumplimiento de los términos de ley en la respuestas a solicitudes y requerimientos externos e internos concernientes al personal de la organización</t>
  </si>
  <si>
    <t>Inadecuada ejecución de las actividades dentro del Sistema de Seguridad y Salud en el Trabajo</t>
  </si>
  <si>
    <t xml:space="preserve">Documentación presentada por los colaboradores sea falsa o no expedida por la autoridad competente.
</t>
  </si>
  <si>
    <t>Realizar la inducción  sin cubrir la totalidad de los colaboradores que ingresan por primera vez a la organización independientemente de su tipo de relación contractual</t>
  </si>
  <si>
    <t>Vinculación de personal con antecedentes judiciales, con inhabilidades e incompatibilidades vigentes.</t>
  </si>
  <si>
    <t>Dificultades en el reporte oportuno de empleados que se desvinculan de la organización y adecuado proceso de paz y salvo</t>
  </si>
  <si>
    <t>Pago inadecuado de nóminas y prestaciones sociales (Alteración intencional en las liquidaciones de nomina o
prestaciones sociales para beneficios particulares)</t>
  </si>
  <si>
    <t>1. MA-GH-04 Manual de selección y contratación de personal
2. Banco de hojas de vida
3. Publicación de ofertas laborales en redes sociales
4. Portal trabaje con nosotros</t>
  </si>
  <si>
    <t>1. No existen</t>
  </si>
  <si>
    <t>1. Lista de chequeo previa a entregar a gestión documental
2. Control y entrega de expedientes de empleados (archivo drive)
3. Dos fechas de ingreso en el mes (1 y 16 de cada mes)</t>
  </si>
  <si>
    <t>Auxiliar gestión humana</t>
  </si>
  <si>
    <t>1. Anexando los soportes de afiliación a los expedientes</t>
  </si>
  <si>
    <t>Corrección y afiliación y pago de intereses moratorios</t>
  </si>
  <si>
    <t xml:space="preserve">1. No existen </t>
  </si>
  <si>
    <t>Realizar la evaluación de desempeño</t>
  </si>
  <si>
    <t>Formulación del plan de bienestar laboral</t>
  </si>
  <si>
    <t xml:space="preserve">1. Cronograma 
</t>
  </si>
  <si>
    <t>Analista de salud y seguridad en el trabajo</t>
  </si>
  <si>
    <t>Regirse al plan de seguridad y salud en el trabajo</t>
  </si>
  <si>
    <t>Auxiliar Gestión humana</t>
  </si>
  <si>
    <t>Culminación contrato con justa causa</t>
  </si>
  <si>
    <t>Analista de formación y desarrollo</t>
  </si>
  <si>
    <t>Quincenal</t>
  </si>
  <si>
    <t xml:space="preserve">Reprogramación inducción </t>
  </si>
  <si>
    <t xml:space="preserve">1. PD-GH-11 Procedimiento de desvinculación laboral
2. Reporte de novedades de manera quincenal </t>
  </si>
  <si>
    <t>Pago de obligaciones laborales</t>
  </si>
  <si>
    <t>1. Procesos disciplinarios por parte de la organización</t>
  </si>
  <si>
    <t xml:space="preserve">1. Afectación del clima laboral.                             
2. Sobrecarga de trabajo.       
3. Dificultad del cumplimiento de las metas institucionales.     </t>
  </si>
  <si>
    <t>1. Procesos disciplinarios y legales por falta de información actualizada.
2. Traumatismo en los procesos internos con el área de gestión documental</t>
  </si>
  <si>
    <t xml:space="preserve">1. Dificultad y controversias entre evaluados y evaluadores al momento de la calificación (Semestral, parcial o definitiva)
</t>
  </si>
  <si>
    <t xml:space="preserve">1. Retraso en el trámite contractual.
2. Cambio de lineamientos por parte de las instancias competentes. 
3. Falta de toma de decisiones por parte de las instancias pertinentes.
4. Inadecuada articulación entre las áreas involucradas. </t>
  </si>
  <si>
    <t xml:space="preserve">
1. Retraso en la ejecución de los planes de bienestar y de formación
2. Hallazgos de los entes de control.
</t>
  </si>
  <si>
    <t>1. Deterioro de la imagen institucional.
2. Acciones contra la Entidad y contra los colaboradores
3. Inconformidad de los usuarios.</t>
  </si>
  <si>
    <t xml:space="preserve">1. Recepción tardía de las solicitudes y requerimientos.
2. Distribución inoportuna.
3. Documentación soporte incompleta.
4. Deficiencias en la disponibilidad de información
5. Falta de coordinación con otros procesos y dependencias
6. Exceso de solicitudes </t>
  </si>
  <si>
    <t xml:space="preserve">1. Sanciones disciplinarias.                       
2. Multas y/o intereses de mora
                </t>
  </si>
  <si>
    <t>1. Ausencia de un diagnóstico real y objetivo
2. Inadecuado seguimiento al programa
3. Falta de compromiso y responsabilidad de la Alta Dirección
4. Insatisfactoria gestión con la ARL
5. No aplicación de la normatividad vigente
6. Dificultades en la disponibilidad de recursos</t>
  </si>
  <si>
    <t>1. Sanciones disciplinarias.                       
2. Multas
3. Cierre parcial y/o total de la entidad</t>
  </si>
  <si>
    <t>1. Falta de conocimiento y de verificación por parte de quien reciba la documentación.
2. Falta de revisión por parte del Equipo de Gestión Humana</t>
  </si>
  <si>
    <t>1. Deterioro de la imagen institucional.
2. Sanciones legales
3 Pérdida de credibilidad</t>
  </si>
  <si>
    <t>1. Sanciones legales por incumplimiento de la normatividad vigente
2. Accidentes y/o incidentes de trabajo
3. Errores en los procesos</t>
  </si>
  <si>
    <t>1. Falta de conocimiento y de verificación por parte de quien recibe la documentación.
2. Falta de revisión por parte del Equipo de Gestión Humana</t>
  </si>
  <si>
    <t>1. Deterioro de la imagen institucional.
2. Sanciones legales
3. Pérdida de credibilidad</t>
  </si>
  <si>
    <t xml:space="preserve">1. Ingreso de personas no vinculadas a la organización 
2. Deterioro de la imagen institucional.
3. Acciones contra la Entidad.
</t>
  </si>
  <si>
    <t>1. Diligenciamiento intencional de la información errada para la liquidación de nómina y prestaciones sociales.</t>
  </si>
  <si>
    <t>R114</t>
  </si>
  <si>
    <t>R115</t>
  </si>
  <si>
    <t>R116</t>
  </si>
  <si>
    <t>R117</t>
  </si>
  <si>
    <t>R118</t>
  </si>
  <si>
    <t>R119</t>
  </si>
  <si>
    <t>R120</t>
  </si>
  <si>
    <t>R121</t>
  </si>
  <si>
    <t>R122</t>
  </si>
  <si>
    <t>R123</t>
  </si>
  <si>
    <t>R124</t>
  </si>
  <si>
    <t>R125</t>
  </si>
  <si>
    <t>R126</t>
  </si>
  <si>
    <t>R127</t>
  </si>
  <si>
    <t>R128</t>
  </si>
  <si>
    <t>R119, R121</t>
  </si>
  <si>
    <t>1. PD - GH - 05 Procedimiento evaluacion de desempeño
2. Plataforma evaluacion de desempeño
3. Notificacion mediante correo electronico a los jefes inmediatos</t>
  </si>
  <si>
    <t xml:space="preserve">1. Cronograma </t>
  </si>
  <si>
    <t>* Revisión en el RETHUS (Base de datos de los profesionales de la salud en Colombia)
* Contraloria y Procuraduria</t>
  </si>
  <si>
    <t>* PD-GH-06 Procedimiento de  inducción y reinducción
1. Actas de asistencia a la inducción
2. Lista de chequeo
3. Pllateforma Q10
4. Programación de inducciones 2 veces al mes (ingresos de manera ordenada)</t>
  </si>
  <si>
    <t>1. MA-GH-04 Manual de selección y contratación de personal
2. Validación ante procuraduría, contraloría y policía (Certificados antecedentes juduciales)</t>
  </si>
  <si>
    <t xml:space="preserve">1. PD-GH-11 Procedimiento de desvinculación laboral
2. FO-GH-45 Formato de paz y salvo por retiro
3. Reporte de novedades de manera quincenal </t>
  </si>
  <si>
    <r>
      <t xml:space="preserve">
* PD-GH-02 Procedimiento compensacion y nómina
* FO-GH-34 Formato reporte de novedades de nomina
</t>
    </r>
    <r>
      <rPr>
        <b/>
        <sz val="12"/>
        <color theme="1"/>
        <rFont val="Arial"/>
        <family val="2"/>
      </rPr>
      <t>1. Software de nomina debidamente parametrizado - HELISA</t>
    </r>
    <r>
      <rPr>
        <sz val="12"/>
        <color theme="1"/>
        <rFont val="Arial"/>
        <family val="2"/>
      </rPr>
      <t xml:space="preserve">
2. Validaciones por parte de contabilidad y gestión humana
3. FO-GH-34 Formato reporte de novedades de nomina
</t>
    </r>
  </si>
  <si>
    <r>
      <rPr>
        <b/>
        <sz val="12"/>
        <color theme="1"/>
        <rFont val="Arial"/>
        <family val="2"/>
      </rPr>
      <t xml:space="preserve">Control Automatico: </t>
    </r>
    <r>
      <rPr>
        <sz val="12"/>
        <color theme="1"/>
        <rFont val="Arial"/>
        <family val="2"/>
      </rPr>
      <t>Software Helisa Kora asociado al PD-GH-02 Procedimiento de compensacion y nómina.
Responsable: Jefe de Gestón  Humana 
Analista de Nomina</t>
    </r>
  </si>
  <si>
    <r>
      <t xml:space="preserve">* PD-GH-02 Procedimiento compensacion y nómina
1. Control de Ingresos dos veces al mes
2. Control ingreso de personal
</t>
    </r>
    <r>
      <rPr>
        <b/>
        <sz val="12"/>
        <color theme="1"/>
        <rFont val="Arial"/>
        <family val="2"/>
      </rPr>
      <t>3. Generación de archivo de seguridad social a traves de software Helisa
4. Validación adicional (plantilla de SAP)</t>
    </r>
  </si>
  <si>
    <r>
      <rPr>
        <b/>
        <sz val="12"/>
        <color theme="1"/>
        <rFont val="Arial"/>
        <family val="2"/>
      </rPr>
      <t xml:space="preserve">Control Automatico: </t>
    </r>
    <r>
      <rPr>
        <sz val="12"/>
        <color theme="1"/>
        <rFont val="Arial"/>
        <family val="2"/>
      </rPr>
      <t>Software Helisa Kora asociado al PD-GH-02 Procedimiento de compensacion y nómina.
Responsable: Jefe de Gestón  Humana 
Auxiliar gestión Humana</t>
    </r>
  </si>
  <si>
    <r>
      <rPr>
        <b/>
        <sz val="12"/>
        <color theme="1"/>
        <rFont val="Arial"/>
        <family val="2"/>
      </rPr>
      <t>1. Software de nomina debidamente parametrizado</t>
    </r>
    <r>
      <rPr>
        <sz val="12"/>
        <color theme="1"/>
        <rFont val="Arial"/>
        <family val="2"/>
      </rPr>
      <t xml:space="preserve">
2. Validaciones por gestión humana
3. FO-GH-34 Formato reporte de novedades de nomina</t>
    </r>
  </si>
  <si>
    <t xml:space="preserve">No hay entrega oportuna de información por parte de las dependencias </t>
  </si>
  <si>
    <t>1. Planeación y Cronograma de las actividades
2. Balanced scrore Card: Indicadores estrategicos y indicadores componentes de gestión
3. Plan Operativo Anual para verificar el desemepeño en los procesos</t>
  </si>
  <si>
    <t>R7, R17, R19, R30, R31, R38, R39, R42, R68, R71, R74, R75, R113</t>
  </si>
  <si>
    <t>1. Calidad de la información
2. Oportunidad en la respuesta
3. Disponibilidad de la información
4. No hay un proceso claro y estandarizado en mejoramiento continuo</t>
  </si>
  <si>
    <t>Falta de Calidad del dato, integralidad y trazabilidad de la información</t>
  </si>
  <si>
    <t>Error en la ejecución del proceso - Riesgo compartido con CR</t>
  </si>
  <si>
    <t>Autonomía para definir prestadores y tarifas</t>
  </si>
  <si>
    <t xml:space="preserve">1. Incremento del costo medico
2. Daño en la reputación del proceso y la organización.
3. Implicaciones legales
</t>
  </si>
  <si>
    <t>1. Mejoras en los controles del sistema de información
2. Ajuste de perfiles y roles en el sistema.
Comité de alto valor</t>
  </si>
  <si>
    <r>
      <t>*INDICADORES DE LA SUPERSALUD, DEL PROCESO Y DE CALIDAD
PD - GJ - O5</t>
    </r>
    <r>
      <rPr>
        <sz val="11"/>
        <color theme="1"/>
        <rFont val="Arial"/>
        <family val="2"/>
      </rPr>
      <t xml:space="preserve"> Procedimiento de atención a los tramites de tutelas con descripción de actividades </t>
    </r>
    <r>
      <rPr>
        <sz val="11"/>
        <color rgb="FFFF0000"/>
        <rFont val="Arial"/>
        <family val="2"/>
      </rPr>
      <t xml:space="preserve">
</t>
    </r>
    <r>
      <rPr>
        <sz val="11"/>
        <color theme="1"/>
        <rFont val="Arial"/>
        <family val="2"/>
      </rPr>
      <t>Sistema de Gestión Juridica - SGJ (Tener la base de datos actualizada con una calidad del dato confiable)</t>
    </r>
    <r>
      <rPr>
        <sz val="11"/>
        <rFont val="Arial"/>
        <family val="2"/>
      </rPr>
      <t xml:space="preserve"> 
</t>
    </r>
    <r>
      <rPr>
        <b/>
        <sz val="11"/>
        <rFont val="Arial"/>
        <family val="2"/>
      </rPr>
      <t>Herramienta para el manejo de tutelas (Sistema Integral de Gestión de Tutelas)</t>
    </r>
  </si>
  <si>
    <t xml:space="preserve">Beneficios económicos por autorizar medicamentos, insumos </t>
  </si>
  <si>
    <t>No gestión de la cuenta de alto costo</t>
  </si>
  <si>
    <t>R21, R44, R45, R46, R47, R55, R56, R57, R58, R59</t>
  </si>
  <si>
    <t>R1, R9, R24, R37, R48, R49, R50, R53, R65, R66, R72, R76, R77, R78, R81, R82, R83, R86, R87, R88, R89, R90, R120, R128</t>
  </si>
  <si>
    <t xml:space="preserve">1. Dificulta para un control y seguimiento. 
2. Contratación de terceros no idóneos para el desarrollo de las actividades.                                       
3. Ineficiencia en el uso de los recursos públicos </t>
  </si>
  <si>
    <t>1. No existen por el momento</t>
  </si>
  <si>
    <t xml:space="preserve">1. OD-GJ-02 Reglamento Interno de Trabajo
2. Marcación de correos para procesos disciplinarios 
3. Procedimiento establecido de acuerdo al reglamento interno de trabajo
4. Marcación de correos para procesos disciplinarios </t>
  </si>
  <si>
    <t xml:space="preserve">
1. Revisión por manejo de correo electronico  Mercurio</t>
  </si>
  <si>
    <t>1. MA-GH-02 Manual del Sistema de Gestión de Seguridad y Salud en el Trabajo (SG-SST)
2. Plan anual de seguridad y salud en el trabajo (Verificar SGC)
3. Cronograma
4. Reuniones semanales</t>
  </si>
  <si>
    <t>R5, R11, R13, R18, R32, R34, R36, R40, R52, R60, R67, R69, R93, R94, R96, R108, R116</t>
  </si>
  <si>
    <t>R6, R12, R22, R23, R33, R41, R43</t>
  </si>
  <si>
    <t>R3, R4, R8, R20, R25, R26, R54, R61, R70, R79, R85, R91, R92, R95, R97, R98, R105, R106, R107, R115, R118, R123, R124</t>
  </si>
  <si>
    <t>1. Información inconsistente.
2. Reprocesos.
3. Ineficiencia en la operación de los sistemas.
4. Desarrollos huérfanos.
5. Crecimiento desarticulado del hardware de soporte.</t>
  </si>
  <si>
    <t>1. Afectación de los resultados institucionales.
2. Permisividad que favorece la corrupción.
3. Pérdida de confiabilidad e imagen del área de Auditoria Interna General
4. Demandas en contra de la Entidad.
5. Sanciones de las autoridades competentes (Fiscal, disciplinaria, penal y administrativamente.
6. Aumento en los índices de corrupción.
7. Ocultar Información importante que afecte o beneficie la gestión
8. Falta de imparcialidad en la selección de áreas y procesos a auditar y controlar.</t>
  </si>
  <si>
    <t xml:space="preserve">1. Falta de conocimiento del procedimiento de afiliación y radicación en las diferentes entidades (EPS, AFP, Caja de Compensación y ARL)
2. Inconsistencias en el diligenciamiento de los formularios de afiliación. 
3. Falta de oportunidad en la realización de las afiliaciones
4. Retraso en la entrega de novedades 
5. Entrega inoportuna de documentación por parte del colaborador 
</t>
  </si>
  <si>
    <t>Identificación del Riesgo</t>
  </si>
  <si>
    <t>Evaluación del Riesgo Inherente</t>
  </si>
  <si>
    <t xml:space="preserve">Tratamiento del Riesgo </t>
  </si>
  <si>
    <t>Fecha de inicio del evento</t>
  </si>
  <si>
    <t xml:space="preserve">Fecha fin del Evento </t>
  </si>
  <si>
    <t xml:space="preserve">Seguimiento Materialización del Riesgo </t>
  </si>
  <si>
    <t>El riesgo se ha materializado (SI/NO)</t>
  </si>
  <si>
    <t>NO</t>
  </si>
  <si>
    <t>Si se presentó el evento realizar una descripción de manera detallada</t>
  </si>
  <si>
    <t>Fecha en Ia que el evento tiene su inicio (Dia/mes/año)</t>
  </si>
  <si>
    <t xml:space="preserve">Descripción del evento </t>
  </si>
  <si>
    <t>No dar respuesta oportuna de las PQRSF y derechos de petición a nivel externo e interno</t>
  </si>
  <si>
    <t>Fecha en que finaliza el evento (Día/mes/año)</t>
  </si>
  <si>
    <t>Acciones correctivas y/o de contingencia para minimizar el evento materializado.</t>
  </si>
  <si>
    <t>Evaluación calidad de los controles</t>
  </si>
  <si>
    <t xml:space="preserve">Calificar el nivel de Riesgo Neto </t>
  </si>
  <si>
    <t>1. Incumplimiento normativo
2. No impacto en el mejoramiento de las condiciones de salud de la población</t>
  </si>
  <si>
    <t>1. Baja articulación de los procesos de la organización.
2. Incumplimiento normativo
3. Incumplimiento en indicadores de procesos.</t>
  </si>
  <si>
    <t>1. Caída o lentitud del aplicativo.
2. Falla en los procesos internos del aplicativo.
3. Fallos en el proceso de despliegue de versión.
4. Problemas de infraestructura respecto a los recursos dimensionados.
5. Fluido eléctrico.
6. Caída del internet.
7. Falla en la conectividad.
8. Falla en los servidores (Problema Técnico de UNE).
9. Falta espacio en el servidor.
10. Pérdida de Dominio.
11. Obsolencia o problemas de la arquitectura.
12. Fenómenos de fuerza mayor (Desastres).
13. Falla crítica por parte del proveedor (cumplimiento de ANS).</t>
  </si>
  <si>
    <t>Categoría del Riesgo</t>
  </si>
  <si>
    <t>Responsables de la acción</t>
  </si>
  <si>
    <t>Fecha Terminación</t>
  </si>
  <si>
    <t xml:space="preserve">Acciones de contingencia ante la posible materialización </t>
  </si>
  <si>
    <t>Incumplimiento en los estándares de habilitación Asegurador (Savia Salud)</t>
  </si>
  <si>
    <t>1. Actualización de nuevas normas 
2. Auditorías internas de manera constante
3. Cronograma verificación de estándares anual
4. Seguimiento a los planes de mejora que dejen los entes de control</t>
  </si>
  <si>
    <t xml:space="preserve">1. Planes de mejora constantes.
2.Negociación y solicitud de prórroga de plazos para estándares que no sean cumplidos al ente vigilancia y control </t>
  </si>
  <si>
    <t xml:space="preserve">1. GC-2.1-MA01 Manual gestión por procesos
2. GC-2.2-MA01 Manual de estructura documental
3. GC-2-PD01 Procedimiento de planeación de procesos
4. GC-2-PD02 Procedimiento de información documentada
5. GC-3-PD03 Procedimiento identificación, planeación y control de cambios en el SGC (pendiente por ejecución)
6. GC-2.2-INS01 Instructivo para elaboración de flujogramas en Draw.io Diagramas.
7. GC-3-PD01 Procedimiento de no conformidades, acciones correctivas y de mejora de procesos (pendiente por planeación y ejecución)
8. GC-3-PD02 Procedimiento monitoreo del mejoramiento Organizacional (pendiente por planeación y ejecución)
</t>
  </si>
  <si>
    <t>1. Incumplimiento normativo
2. Sanciones económicas
3. No hay información que aporte a la toma de decisiones.</t>
  </si>
  <si>
    <t>1. No hay operación (No se puede afiliar).
2. No autorizaciones.
3. No auditoría de Cuentas Médicas.
4. Falla en la base de datos.
5. No disponibilidad del aplicativo transaccional.
6. Colapso del Sistema.
7. Pérdida de información.
8. Lentitud del sistema.
9. No soporte a versiones de sistema operativo.
10. Altos volúmenes de información que por tiempo no se da respuesta oportuna (No manejo de históricos).
11. Limitación del almacenamiento.</t>
  </si>
  <si>
    <t xml:space="preserve">
1. Ejecución de BCP desde TI (Plan de Continuidad, Planes de Contingencias, Plan de Recuperación ante Desastres TI).
2. Activación del Comité de Crisis de TI.
3. Activación de los aplicativos desarrollados para soportar las contingencias.</t>
  </si>
  <si>
    <t xml:space="preserve">1. MA-TI-01 Manual de Política de seguridad de la información.
2. Implementación de controles en Firewall.
3. Administración de usuarios, roles y perfiles en sistemas.
4. Herramienta para validar las posibles vulnerabilidades (ESET).
5. Implementación de SD-WAN.
</t>
  </si>
  <si>
    <t xml:space="preserve">1. Vulnerabilidad en el acceso a los sistemas.
2. Falta de políticas y procedimientos de seguridad (seguridad perimetral, políticas de manejo de usuarios, roles y perfiles, entre otros).
3.  Falta de aplicación de las políticas y procedimientos de seguridad establecidos.
</t>
  </si>
  <si>
    <t>1. Pérdida o alteración de información.
2. Violación de Habeas Data.
3. Demandas por mal uso de la información.
4. Pérdidas económicas.
5. Problemas con la confidencialidad e integralidad de la información.</t>
  </si>
  <si>
    <t xml:space="preserve">1. Aplicación del correcto procedimiento para la administración de usuarios, roles y perfiles en sistemas.
2. Revisión y actualización permanente a las políticas del Firewall.
3. Seguimiento a vulnerabilidades con la herramienta ESET.
4. Monitoreo al tráfico de red.
5. Revisión periódica de usuarios activos en los sistemas.
6. Proyecto de validación de usuarios, roles y perfiles en los sistemas.
</t>
  </si>
  <si>
    <t xml:space="preserve">1. Toma de medidas respecto al evento presentado.
2. Implementación de nuevas reglas de control en la herramienta ESET.
3. Implementación de nuevos controles en el tráfico de red.
4. Implementación de nuevos controles en las políticas del Firewall.
</t>
  </si>
  <si>
    <t>Tesorería y Cartera</t>
  </si>
  <si>
    <t>Área TI
Jefe de tesorería y cartera</t>
  </si>
  <si>
    <t>Mejoras en la seguridad informática</t>
  </si>
  <si>
    <t>1. Mal direccionamiento de los recursos económicos, 
2. Perdida de dinero
3. sanciones disciplinarias</t>
  </si>
  <si>
    <t>1. Verificación en escala de manera manual (sistema - soportes) primero auxiliar, luego analista, jefe de área y subgerencia financiera.
2. FO-GF-12 Formato de relación de cuentas por pagar tesorería
3. Propuesta de Pago.
4. Solicitud de desarrollos al sistema</t>
  </si>
  <si>
    <t xml:space="preserve">Se requieren mejoras en el sistema, las cuales se han trabajado en conjunto con el área de TI </t>
  </si>
  <si>
    <t>1. Falta de un sistema unificado que permita la integración de procesos</t>
  </si>
  <si>
    <t>Jefe de tesorería y cartera</t>
  </si>
  <si>
    <t>Se requiere contar con el aplicativo de Somos + y con las bases de datos correctas para realizar las validaciones. Se siguen documentando casos de inconsistencias pese al cambio de sistema de Integra a Somos +.</t>
  </si>
  <si>
    <t>1. Remisión de Oficios de Cobro.                                                                                 2. Circularización de Deudores.                
3. Conciliaciones.</t>
  </si>
  <si>
    <t>Jefe de tesorería y cartera
Secretaria general</t>
  </si>
  <si>
    <t xml:space="preserve">1. Contratación de abogado para el tratamiento administrativo y persuasivo, asi como analista para gestión ante los deudores.                                         
2. Se realizó depuración de la cartera del ente territorial con el fin de gestionar los recursos de ley de punto final. </t>
  </si>
  <si>
    <t>Crédito (Financiación a corto plazo)</t>
  </si>
  <si>
    <t>Riesgo de Crédito</t>
  </si>
  <si>
    <t xml:space="preserve">1. El alto valor adeudado por la EPS a las IPS.                   
2. Dada la Emergencia Sanitaria en todo el territorio nacional </t>
  </si>
  <si>
    <t>1. Apalancamiento por parte del ministerio compra de cartera
2. Políticas a nivel nacional.</t>
  </si>
  <si>
    <t xml:space="preserve">1. Poca integralidad de los sistemas de información </t>
  </si>
  <si>
    <t>1. Sanciones económicas, disciplinarias y  pecuniarias.</t>
  </si>
  <si>
    <t xml:space="preserve">
1. Monitoreo y seguimiento diario tanto a la información manual como a la información que se encuentra en el sistema
2. instructivo de contabilidad de manera interna (a nivel informativo).
3. Grupo de Inconsistencias
4. Comité técnico de sostenibilidad financiera: Actas 
5. Documento técnico de sostenibilidad financiera</t>
  </si>
  <si>
    <t>1. Verificación y requerimiento a las áreas reponsables de corrección</t>
  </si>
  <si>
    <t>Jefe de Contabilidad</t>
  </si>
  <si>
    <t xml:space="preserve">A la fecha el área no cuenta con una acción de contingencia frente a este riesgo 
</t>
  </si>
  <si>
    <t>1. Inconsistencias de la información reportada en las áreas (en ocasiones es inexacta o no la hay)</t>
  </si>
  <si>
    <t xml:space="preserve">1. PD-GF-01 Procedimiento de gestión contable (ACTUALIZÓ)
2. FO-GF-28 Formato de entrega y/o devolución de documentos: Firma de quien entrega y recibe
3. Control diario a la información recibida de las diferentes dependencias </t>
  </si>
  <si>
    <t xml:space="preserve">1. Seguimiento y verificación constante de facturas </t>
  </si>
  <si>
    <t xml:space="preserve">Auditoria a toda la información recibida de cada una de las dependencias  </t>
  </si>
  <si>
    <t xml:space="preserve">1. Cronograma con las fechas de reporte a los entes de control y los tipos de reporte: Mensual, Trimestral, Anual.
 DIAN, Contaduría general, SUPERSALUD (Mensuales y Anuales)
2. Calendarios tributarios (DIAN, Municipios)
3. Control diario a la información recibida de las diferentes dependencias </t>
  </si>
  <si>
    <t xml:space="preserve">1. Seguimiento y verificación constante </t>
  </si>
  <si>
    <t xml:space="preserve">1. Falta de gestión de las áreas, (No cumplen los requerimientos a tiempo)
2. Dificultad de comunicación entre las áreas 
</t>
  </si>
  <si>
    <t>1. Herramienta de información financiera (Estado de Resultados Integral - ERI, Patrimonio Adecuado, Ejecución presupuestal, EBITDA, LMA, entre otros)
2. Informe financiero anual (Publicado en la página web)
3. Análisis mensual de la información relacionada con los informes financieros 
4. Escalas de validación de los informes.
5. Equipo de trabajo fortalecido (2 auxiliares, profesional de apoyo)</t>
  </si>
  <si>
    <t xml:space="preserve">1. Seguimiento y análisis para hacer ajustes a tiempo </t>
  </si>
  <si>
    <t xml:space="preserve">Se hace la respectiva verificación, corrección y reenvío </t>
  </si>
  <si>
    <t>Inconsistencias en el registro de la información contable por el nuevo sistema transaccional</t>
  </si>
  <si>
    <t>Analizando las bases de datos inconsistentes y reportándolas a TI.</t>
  </si>
  <si>
    <t xml:space="preserve">
1. Cambio del aplicativo transaccional de Integra a Conexia
2. Ausencia de bases para el cálculo de la Rte Fuente
3. Sobrecarga de trabajo (Horarios adicionales para revisar)
</t>
  </si>
  <si>
    <t>1. Afectación en la información contable, tributaria, rte fuente, estados financieros y en las bases fiscales
2. Sanciones por corrección por no detección a tiempo 
3. Inconsistencias de la información para los entes de control
4. Retrasos en el cierre contable y en la generación de informes y reportes</t>
  </si>
  <si>
    <t>Conexia y TI
Coordinación de Software
Coordinación de Desarrollo
Jefe de Cuentas Médicas
Jefe de Contabilidad
Analistas de Cuentas médicas y Contabilidad</t>
  </si>
  <si>
    <t>1. insatisfacción con la prestación del servicio.
2. Mala atención en red hospitalaria.
3. Demora en autorizar servicios ordenados por prestador.
4. Información negativa de la EPS en medios de comunicación</t>
  </si>
  <si>
    <t>1. Mejorar fidelización de usuarios con mantenimiento permanente a las IPS que atienden nuestros afiliados.
2. Promover afiliaciones oficiosas en las direcciones Locales de Salud
3. Mejorar calidad de la atención IPS contratadas
4. Tratamiento diferencial a afiliados de régimen contributivo
5. Correo electrónico al afiliado que termine su relación laboral, explicándole y motivando para que haga las gestiones de afiliación al regímen subsidiado</t>
  </si>
  <si>
    <t>Actualización base de datos para mantener vigente la afiliación
Búsqueda activa de afiliados con Movilidad descendente con campañas masivas en empresas.
Plan de acción: Disminución de PQRD</t>
  </si>
  <si>
    <t>1. Contención en caso de redes sociales y periodistas (los que llegan antes de)</t>
  </si>
  <si>
    <t>1. Mala atención en salud (Falta de oportunidad en las citas, entrega de medicamentos, mala contratación con la red)
2. Incertidumbre en cuanto a la liquidación de la organización
3. Escándalos financieros
4. Hackeo de sitios web</t>
  </si>
  <si>
    <t>1. Falta de credibilidad en la marca
2. Pérdida de afiliados (área metropolitana)
3. Pérdida de valor económico</t>
  </si>
  <si>
    <t xml:space="preserve">1. Tiempos de entrega inadecuados
2. Carencia de rigor técnico, conceptual y metodológico.
</t>
  </si>
  <si>
    <t>1. Planeación y Cronograma de las actividades
2. Balanced scrore Card: Indicadores estratégicos e indicadores componentes de gestión
3. Plan Operativo Anual para verificar el desempeño en las áreas y procesos</t>
  </si>
  <si>
    <t>1.. Llamados de atención a las dependencias
2. Programación de reuniones para diversos temas a tratar</t>
  </si>
  <si>
    <t>1. Limitación de las labores administrativas
2. Retrasos en las actividades
3. Calidad de la información
4. Toma de decisiones tardías</t>
  </si>
  <si>
    <t>Lineamientos de Información conceptual y metodológica clara por parte de planeación</t>
  </si>
  <si>
    <t>1. No hay una definición clara de conceptos técnicos y metodológicos por parte de la organización</t>
  </si>
  <si>
    <t>1. No hay una planeación y direccionamiento que posibilite el desarrollo organizacional.</t>
  </si>
  <si>
    <t>1. MA-PN-01 Manual de planeación
2. Revisión bibliográfica para dar lineamientos técnicos y metodológicos</t>
  </si>
  <si>
    <t>1. Definir el direccionamiento para las metodologías a emplear</t>
  </si>
  <si>
    <t>Asesorías externas en los temas a tratar</t>
  </si>
  <si>
    <t>1. Escalas de prioridad en la respuesta (se envía a la depencia correspondiente para su diligenciamiento)
2. Seguimiento en la respuesta al requerimiento
3. Revisión de la información y evidencias que se va a responder al ente de control
4. Crear Base de datos con seguimiento y respuesta a los entes de control
5. Crear Procedimiento mejoramiento continuo</t>
  </si>
  <si>
    <t>1. Envío de oficio a la dependencia respectiva</t>
  </si>
  <si>
    <t>1. Incremento en los pagos a proveedores
2. Procesos de reclamación y recobros
3.  Procesos jurídicos</t>
  </si>
  <si>
    <t xml:space="preserve">Conciliación con los proveedores: Nota crédito 
Ajustes al proceso
</t>
  </si>
  <si>
    <t>Pagos administrativos adicionales a proveedores  por falta de actualización de inventarios, contratos, facturas, revisión de reformas físicas.</t>
  </si>
  <si>
    <t>1. Falta de actualización de Inventarios (activos fijos) 
2. Falta de controles (revisión de facturas, realización de inventarios, entrega de reformas físicas)
3. Falta de un sistema de información de inventarios automático
4. Envio de facturas repetidas por parte del proveedor.</t>
  </si>
  <si>
    <t>Falsedad en los soportes de documentación de los contratos administrativos (prestación de servicios y arrendamiento)</t>
  </si>
  <si>
    <t>1. Mala intención por parte del prestador del servicio (proveedor)
2. Falta de verificación por parte de quien reciba la documentación.</t>
  </si>
  <si>
    <t>1. PD-GV-13 Procedimiento Contratos 
2 Verificación de los contratos (luego se escala a jurídica )
3. Listas de chequeo: Me determinan que documento debo presentar para realizar la contratación (Manual de Contratación)</t>
  </si>
  <si>
    <t>Analista de gestión administrativa</t>
  </si>
  <si>
    <t>1. Asesoría a expertos respecto a la documentación (área jurídica)</t>
  </si>
  <si>
    <t>No hay ninguna acción.</t>
  </si>
  <si>
    <t>Interrupción en la prestación de bienes y/o servicios (transporte, aseo, servicios administrativos)</t>
  </si>
  <si>
    <t>1. Dificultades en la autorización del pago (verificación de requisitos y/o documentos)</t>
  </si>
  <si>
    <t>1. PD-GV-07 Procedimiento de transporte terrestre paciente ambulatorio
2. PD-GV-15 Procedimiento transporte pacientes aéreo
3. Seguimiento y entrega oportuna de la documentación al área de tesorería</t>
  </si>
  <si>
    <t xml:space="preserve">1. Programación de pagos (financiera)
2. Entrega oportuna de documentación para el pago </t>
  </si>
  <si>
    <t>dependencia gestión administrativa</t>
  </si>
  <si>
    <t xml:space="preserve">Conocer como es el proceso plan de pago (acuerdos entre las áreas financieras y gestión administrativa)   </t>
  </si>
  <si>
    <t>1. PD-GV-03 Procedimiento de bienes y activos fijos
2. Visitas y base de datos a los coordinadores donde se informa que hace falta en las sedes
3. Plan de mejoramiento inspecciones de salud y seguridad en el trabajo</t>
  </si>
  <si>
    <t xml:space="preserve">1. Verificación y necesidades respecto a la normatividad
</t>
  </si>
  <si>
    <t>Jefe área administrativa</t>
  </si>
  <si>
    <t xml:space="preserve">Inventario de los recursos de las sedes por parte de gestión administrativa (Base de datos) </t>
  </si>
  <si>
    <t>Analista gestión administrativa
Analista gestión documental</t>
  </si>
  <si>
    <t>Perdida, deterioro de la información física y/o documental e inoportunidad en el préstamo de expedientes (Archivo sede principal)</t>
  </si>
  <si>
    <t>1. Repercusiones jurídicas y legales de una gestión administrativa
2. Pérdidas económicas
3. Perdida de información
4. Falta de soporte y retrasos a respuesta de informes tramites y auditorias</t>
  </si>
  <si>
    <t>1. Fortalecer los procesos y controles de la documentación
2. Definir un control ambiental (condiciones locativas)
3. Seguimiento y revisión en los prestamos
4. Auditoria de ingreso de la información</t>
  </si>
  <si>
    <r>
      <t>Incluir control dentro del procedimiento del sistema de gestión documental</t>
    </r>
    <r>
      <rPr>
        <b/>
        <sz val="12"/>
        <color theme="1"/>
        <rFont val="Arial"/>
        <family val="2"/>
      </rPr>
      <t xml:space="preserve"> </t>
    </r>
    <r>
      <rPr>
        <sz val="12"/>
        <color theme="1"/>
        <rFont val="Arial"/>
        <family val="2"/>
      </rPr>
      <t>(condiciones locativas)
Analisis de casos en el Comité archivo</t>
    </r>
  </si>
  <si>
    <t>1. Retrasos en la gestión operativa documental</t>
  </si>
  <si>
    <t>1. Seguimiento periódico al contrato</t>
  </si>
  <si>
    <t>Informe de supervisión y reuniones de seguimiento</t>
  </si>
  <si>
    <t>1. Falta de notificación por parte de las áreas en la compra de activos al área administrativa para el registro e inclusión en el inventario.
2. Falta de comunicación y coordinación entre las áreas
3. Falta de control en las decisiones de compra (Alta dirección) 
4. Claridad en las necesidades de compra</t>
  </si>
  <si>
    <t>1. Seguimiento de las compras aprobadas por el comité de contratación
2. Aplicación constante del manual de contratación y procedimiento seguimiento de activos físicos</t>
  </si>
  <si>
    <t xml:space="preserve">1. tramites internos (Tipo de contrato parametrizado - firmado), 
2. Conocimientos y actualización, habilidades competencias-ejecución y confiabilidad de procesos.
3. Alta carga laboral 
4.Inestabilidad en la planta de cargos 
5. alta rotación de personal: (curva de aprendizaje con aumento en la posibilidad de errores en la gestión de auditoría). </t>
  </si>
  <si>
    <t>1. Seguimiento y monitoreo constante de indicadores de gestión y calidad</t>
  </si>
  <si>
    <t>Jefe de cuentas médicas y equipo de coordinadores</t>
  </si>
  <si>
    <t>1. Pérdida de valor del dinero en el tiempo.
2. Respuestas extemporáneas no recibidas por el prestador. 
3. Pérdida económica, afectación del buen nombre institucional, pérdida de confianza en la institución. 
4. Desconocimiento del valor del costo médico, desequilibrio financiero que afecta la suficiencia patrimonial.</t>
  </si>
  <si>
    <t xml:space="preserve">1. tramites internos (Tipo de contrato parametrizado - firmado), 
2. Conocimientos y actualización, habilidades competencias-ejecución y confiabilidad de procesos.
3. Alta carga laboral 
4. Inestabilidad en la planta de cargos - 
5. alta rotación de personal: (curva de aprendizaje con aumento en la posibilidad de errores en la gestión de auditoría). </t>
  </si>
  <si>
    <t>Comunicado a los diferentes áreas que impactan los resultados del proceso</t>
  </si>
  <si>
    <t>1. Alta carga laboral (facturas para auditar y ejecutar). 
2. Dificultades en la capacidad de respuesta. 
3. Disparidad entre la carga de gestión administrativa y la capacidad de respuesta real del equipo de trabajo en funciones de supervisión, monitoreo y control.)</t>
  </si>
  <si>
    <t>1. Desviación de los objetivos misionales del área.
2. reprocesos en la gestión de auditoría.
3. Pérdida económica</t>
  </si>
  <si>
    <t>Capacitación al personal.</t>
  </si>
  <si>
    <t>Jefe de cuentas médicas y equipo de coordinadores
Jefe de TI</t>
  </si>
  <si>
    <r>
      <t xml:space="preserve">1. Monitoreo constante al sistema de información.
2. Enviar una carta para toda la red de prestadores:
</t>
    </r>
    <r>
      <rPr>
        <b/>
        <sz val="12"/>
        <color theme="1"/>
        <rFont val="Arial"/>
        <family val="2"/>
      </rPr>
      <t xml:space="preserve">Referencia: </t>
    </r>
    <r>
      <rPr>
        <sz val="12"/>
        <color theme="1"/>
        <rFont val="Arial"/>
        <family val="2"/>
      </rPr>
      <t>Revisión para el mejoramiento de la calidad del dato "Lineamiento técnicos para el registro y envío de los datos del RIPS"</t>
    </r>
  </si>
  <si>
    <t xml:space="preserve">1. Mala intención, aprovechamiento del cargo, falta de controles, supervisión y acompañamiento </t>
  </si>
  <si>
    <t>1. Perdida económica y detrimento patrimonial.
2. Apropiación indebida de información confidencial en cuanto a contratos, facturación, porcentajes de glosa.</t>
  </si>
  <si>
    <t>Llamados a descargos, comunicados a la red prestadora de servicios.</t>
  </si>
  <si>
    <t xml:space="preserve">1. Falta de conocimiento de la red (desconocen)
2. Monopolio de prestadores
3. Falta de interés en contratación con Savia Salud EPS
</t>
  </si>
  <si>
    <t>1. Falta de atención en salud
2. Sobrecostos
3. Demandas (Tutelas, PQRD)
4. Pagos anticipados que afectan el flujo de caja</t>
  </si>
  <si>
    <t xml:space="preserve">1. Tener programación de red acorde al perfil poblacional (caracterización, demanda)
2. Chequeo mensualmente a la red de prestadores
3.OD-RS-10 Propuesta de conformación y organización de las redes prestadores (Análisis de suficiencia de red)
4. Invitaciones y cronograma para la conformación de la red pública y privada
</t>
  </si>
  <si>
    <t>1. Conocer la población afiliada por cada uno de los municipios.
2. Revisar la red habilitada en cada municipio</t>
  </si>
  <si>
    <t xml:space="preserve">Seguimiento de la red de prestadores a través de base de datos.
Búsqueda de alternativa de prestadores
</t>
  </si>
  <si>
    <t>1. Tablero de suficiencia de red - seguimiento a la red
2. Indicadores de seguimiento a la red
3.OD-RS-10 Propuesta de conformación y organización de las redes prestadores (Análisis de suficiencia de red)
4. Seguimiento a la red a través de auditoria integral y concurrente y atraves de la supervisión de los contratos
5. Relacionamiento permanente y mantenimiento de los contratos (Revision de procedimientos, servicios y tarifas de los contratos) .</t>
  </si>
  <si>
    <t>1. Comunicados y reuniones de negociación y operatividad sobre la red</t>
  </si>
  <si>
    <t>1. Notificación por escrito del incumplimiento de las obligaciones del contratista
2. Si persiste el incumplimiento se produce una suspensión de pagos mientras se soluciona la situación
3. Si es incumplimiento prolongado se produce se realiza una terminación unilateral de contrato
4. Plan de contingencia con una red alterna</t>
  </si>
  <si>
    <t>1. No oportunidad em la atención de los usuarios 
2. El cierre total o parcial de los servicios
3. No acatamiento de sugerencias y propuestas dadas por el asegurador a la red para el mejoramiento en la prestación de servicios de salud
4. Falta de ejecución de un presupuesto o sobre ejecución del presupuesto
5 No se controla el gasto y por lo tanto el presupuesto de la organización se ve afectado de manera directa, 
6. No hay control sobre las actividades que realizan los prestadores</t>
  </si>
  <si>
    <t>1. Comprar servicios ofertados sin la debida planeación, al valor que determinen los contratistas y sin analizar la suficiencia de red requerida 
2. Sobrecostos en la atención, compras a valores de mercado de  prestadores, no se estandarizan los códigos propios y paquetes</t>
  </si>
  <si>
    <t>1. Actualización de estatutos, políticas y procedimientos
2. Revisión de los formatos presentados por la red previa a la contratación y parametrización de los servicios</t>
  </si>
  <si>
    <t xml:space="preserve">Revisión de códigos y tarifas
Renegociación de los servicios y tarifas pactadas con la red de prestadores
</t>
  </si>
  <si>
    <t>Entrega incompleta e inoportuna de los tratamientos terapéuticos de la población afiliada</t>
  </si>
  <si>
    <t>1. Incapacidad temporal o permanente
2. Insatisfacción del usuario
3. Procesos legales (Insatisfacción del usuario)
4. Tutelas
5. Afectación de la imagen y marca
6. Sobrecostos</t>
  </si>
  <si>
    <t xml:space="preserve">1.Inoportunidad en los pagos a proveedores
2. Inadecuada planeación del inventario por parte del operador logístico
3. Desabastecimiento de materias primas
4. Errores en la generación de las autorizaciones
5. Inadecuada supervisión de contratos
6. Inadecuado seguimiento en la prestación del servicio
</t>
  </si>
  <si>
    <t>1. Gestión directa con COHAN a través del regente de farmacia de PQRD para la entrega dentro de las 48 horas del faltante.
2. Entrega en el domicilio del paciente o del usuario de los medicamentos e insumos
3. Reuniones de contingencia con los operadores logísticos.
4. Reuniones de las áreas de medicamentos y atención al usuario para la gestión de la PQRSF.</t>
  </si>
  <si>
    <t>Inadecuada supervisión de contratos de proveedores, medicamentos, dispositivos médicos e insumos</t>
  </si>
  <si>
    <t>1. Sanciones legales y demandas contractuales (Por Incumplimiento a las cláusulas)
2. Sobrecostos en la atención: por compras a valores de mercado elevados.
3. Detrimento patrimonial.</t>
  </si>
  <si>
    <t>1. Validar las cláusulas contractuales y garantizar su cumplimiento. (Supervisores de medicamentos).
2. Reuniones de contingencia entre la EPS y el prestador.</t>
  </si>
  <si>
    <t>Inadecuada parametrización de productos farmacéuticos</t>
  </si>
  <si>
    <t>1. PD-RS-09 Procedimiento para la solicitud de parametrización de productos farmacéuticos
2. PD- RS- 18 Procedimiento para la solicitud de Mantenimiento de productos farmacéuticos
3. FO - RS - 21 Formato para la solicitud de parametrización de productos farmaceuticos
4. FO - RS- 55 Formato para la solicitud de mantenimiento de productos farmacéuticos
5. Bases de datos (Manual de tarifas de medicamentos) - Herramienta 
6. Base de datos de servicios (Parametrización de TI)
7. Tabla 4377 (Maestra de medicamentos e insumos)</t>
  </si>
  <si>
    <t>1. Estancias prolongadas
2. Sobrecostos
3. Reprocesos
4. Procesos legales (Demandas, Tutelas)
5. Muerte - paciente 
6. Colapso del área de autorizaciones y cuentas medicas debido a la falta de comunicación de los cambios en la parametrización de los servicios</t>
  </si>
  <si>
    <t>1. Fuente principal de información con errores (INVIMA)
2. Errores de interpretación por parte del colaborador
3. Falta de seguimiento y control de proceso
4. Errores en la negociación de tarifas con prestadores
5. Falta de programa de capacitación al personal en temas relacionados con parametrización de productos farmacéuticos
6. Errores en la asignación de priorización a los productos farmacéuticos (aumenta de acuerdo con el costo)
7. Falta de estandarización del proceso
8. Falta de divulgación del proceso de parametrización a los procesos transversales</t>
  </si>
  <si>
    <t xml:space="preserve">1. La retroalimentación de los errores de parametrización evidenciados a través de Integra al analista de parametrizaciones.
2. Socializar oportunamente con los procesos transversales los cambios en la parametrización de los productos farmacéuticos con el fin de evitar barreras para los usuarios.
3. Manual de tarifas de medicamentos (Por oficializar en el área de calidad)
4. Revisión de tarifas en la negociación de contratos (análisis técnico, registro, estado de CUMS, lo regulado, validación de tarifas, tarifas de referencia) contratación toma la decisión </t>
  </si>
  <si>
    <t>*Coordinación de Medicamentos
*Coordinación de Parametrización 
*Líder de Contratación</t>
  </si>
  <si>
    <t xml:space="preserve">1. Se realiza una solicitud oficial con los errores evidenciados en la parametrización  a la coordinación y analista de parametrización para el ajuste oportuno.
</t>
  </si>
  <si>
    <t>1. Inadecuado desarrollo del programa de Farmacovigilancia y tecnovigilancia
2. Falta de articulación de los prestadores con los programas de Farmacovigilancia y tecnovigilancia
3. Falta de seguimiento y control de los programas de seguimiento fármaco terapéutico
4. Falta de metodología de trabajo y planeación 
5. Falta de articulación con las otras áreas para el desarrollo en las intervenciones
6. Falta de recurso humano para garantizar la cobertura del programa</t>
  </si>
  <si>
    <t>1. Estandarización del programa de uso seguro y racional de productos farmacéuticos
2. Programa de formación y capacitación 
3. Reuniones con los prestadores para la articulación de los programas 
4. Acompañamiento técnico a los procesos transversales.</t>
  </si>
  <si>
    <t>Coordinador(a) de medicamentos
Líder de Farmacovigilancia</t>
  </si>
  <si>
    <t xml:space="preserve">1. Análisis de las fallas y retroalimentación retrospectiva a nivel institucional y con la red de prestadores. </t>
  </si>
  <si>
    <t>Inoportunidad en la respuesta en la solicitud de tecnologías NO PBS</t>
  </si>
  <si>
    <t>1. Inoportunidad en el tratamiento terapéutico
2. Cancelación del procedimiento
3. Insatisfacción del usuario
4. Afectación del estado de salud del paciente y Muerte
5. Reprocesos
6. Procesos legales: tutelas, desacatos
7. Multas y sanciones 
8. Perdida de usuarios
9. Afectación de la imagen institucional</t>
  </si>
  <si>
    <t>1. Implementación, monitorización y seguimiento de los indicadores de oportunidad por ámbito para MIPRES, a través del sistema de información SOMOS +
2. Estrategias de choque para garantizar la oportunidad del proceso.</t>
  </si>
  <si>
    <t>1. Sensibilización y retroalimentación del equipo para mejoras en el proceso
2. Reasignación de actividades para optimizar el proceso
3. Estrategias de choque (Omisión de revisión de no tramites a los evaluadores reasignación de moléculas, se omite el envío de los casos derivados de la revisión de negados para bajar la carga operativa del personal).</t>
  </si>
  <si>
    <t>1. Los desarrollos de los aplicativos son básicos.
2. Sistemas de información insuficientes para la satisfacción de las necesidades operativas del proceso de la organización
3. Error humano en el desarrollo y ejecución del proceso
4. Inadecuada planeación del proceso</t>
  </si>
  <si>
    <t>1. Sanciones penales, disciplinarias y fiscales.
2. Amonestación
3. Pérdida económica y de
4. imagen institucional,
5. Reprocesos</t>
  </si>
  <si>
    <t>1. Definición de control de cambios dentro de la justificación del CTC en el sistema INTEGRA.
2. Validación de los datos antes del reporte de servicios negados y aprobados al Ministerio y Ente territorial
3. Seguimiento de los datos reportados vs los existentes en el sistema INTEGRA</t>
  </si>
  <si>
    <t>1. Implementar de carpetas compartidas alojadas en el servidor protegidas por el back - up institucional (Seguridad de la información)
2. La nueva implementación del sistema de información SOMOS +
3. Solicitar una retroalimentación al área de TI en cuanto a medidas preventivas para garantizar la calidad del dato</t>
  </si>
  <si>
    <t xml:space="preserve">
Solicitud de acompañamiento al área de TI para asesoría técnica en cuanto al problema identificado.
</t>
  </si>
  <si>
    <t>1. Validación permanente de los datos digitados.
2. Inducción exhaustiva en el modelo de autorizaciones.
3. Reinducción al menos tres veces por año.
4. Definir plan de incentivos para favorecer cometer los menos errores posibles.</t>
  </si>
  <si>
    <t>1. Falta de apego a los procedimientos definidos, 
2. Falta de inducción y reinducción, 
3. No contar con controles desde el sistema de información</t>
  </si>
  <si>
    <t>1. Llamados de atención
2. Divulgación del error para senbilizar al equipo.
3. Anulación de la acción previo al resultado negativo</t>
  </si>
  <si>
    <t>1. Incremento del costo médico .
2. Desconfianza en la red .
3. Incremento del trámite administrativo y disminución de la productividad.</t>
  </si>
  <si>
    <t>1. Falta de apego a los procedimientos definidos,
2. Cambios constantes de prestadores por cierre de servicios</t>
  </si>
  <si>
    <t>1. Contar con una red estable y capacidad instalada ofertada suficiente.
2. Establecer controles desde el sistema.</t>
  </si>
  <si>
    <t>1. Redireccionar servicios.
2. Bloquear prestadores en el sistema.
3. Información actual del estado de la red.</t>
  </si>
  <si>
    <t>Error en la autorización de los servicios solicitados</t>
  </si>
  <si>
    <t>1. Mala digitación desde el solicitante
2. No contar con sistema compartido con los prestadores</t>
  </si>
  <si>
    <t>1. Reprocesos que acarrean problemas de oportunidad, realización de servicios no pertinentes, complicaciones en el estado de salud del afiliado</t>
  </si>
  <si>
    <t>1. Proceso de pertinencia y análisis de justificación de lo solicitado.
2. Solicitud de ampliación de la solicitud cuando no concuerda</t>
  </si>
  <si>
    <t>jefe de autorizaciones, TI. Contratación</t>
  </si>
  <si>
    <t>1. Definición  de perfiles de acuerdo a un nivel de autorización por valor y tipo de prestación.
2. Contar con un sistema en línea con los prestadores.</t>
  </si>
  <si>
    <t>1. Anulación del servicio erróneamente autorizado
2. Devolución del servicio solicitado al solicitante cuando se encuentra el error.</t>
  </si>
  <si>
    <t>Fraude en la emisión de las autorizaciones - Riesgo compartido con CR</t>
  </si>
  <si>
    <t>1. Anulación del servicios fraudulentamente autorizado. 
2. Procesos disciplinarios a que de lugar la acción.</t>
  </si>
  <si>
    <t>1. No reporte de fallas en la atención por parte de los asesores del centro regulador (eventos adversos detectados durante el proceso de referencia y contrarreferencia)</t>
  </si>
  <si>
    <t>1. Mejorar el sistema de información: aplicativo integra
2. Administrador documental para buzones de mensajería
3. Comité técnico operativo</t>
  </si>
  <si>
    <t>1. Falta de apego a los procedimientos definidos (Instructivo) Municipios alejados del área de influencia - siniestros
2. Suplantación de identidad por parte de un tercero</t>
  </si>
  <si>
    <t xml:space="preserve">1. Trazabilidad de los pacientes alejados del área de influencia de la EPS
2.Validaciones de afiliación y aseguramiento - validación de derechos
3. Proceso de referencia y contrarreferencia- validación de procesos </t>
  </si>
  <si>
    <t xml:space="preserve">1. Realizar biometría a los afiliados de Savia Salud EPS como proceso de identificación </t>
  </si>
  <si>
    <t xml:space="preserve">1. Falta de verificación y seguimiento a las IPS contratadas
</t>
  </si>
  <si>
    <t>1. Insatisfacción de los usuarios
2. Posibilidad de ocurrencia de un evento adverso 
3. Demandas y sanciones
4. Reprocesos y costo administrativo</t>
  </si>
  <si>
    <t>1. Seguimiento y supervisión a la red
2. Entregas de informe al proceso de contratación para verificar la continuidad del prestador a la red</t>
  </si>
  <si>
    <t xml:space="preserve">1. Seguimiento y control al cumplimiento de auditoria calidad de la red
2. Unificación de criterios de auditoria a la red en todos los componentes de acceso incluyendo supervisión
</t>
  </si>
  <si>
    <r>
      <t xml:space="preserve">Planes de mejoramiento hasta 
Inactivación del contrato del prestador.
Desde contratación: Suspende la prestación de los servicios.
</t>
    </r>
    <r>
      <rPr>
        <b/>
        <sz val="12"/>
        <color theme="1"/>
        <rFont val="Arial"/>
        <family val="2"/>
      </rPr>
      <t xml:space="preserve">Acción de mejora: </t>
    </r>
    <r>
      <rPr>
        <sz val="12"/>
        <color theme="1"/>
        <rFont val="Arial"/>
        <family val="2"/>
      </rPr>
      <t xml:space="preserve">Si no corrige el problema se da a la suspensión contractual </t>
    </r>
  </si>
  <si>
    <t>1. Aplazamiento de la asamblea para una segunda convocatoria (obligatoria)
2. Vulnerabilidad al derecho de los socios (art 422 código de comercio)</t>
  </si>
  <si>
    <t>1. Cronograma establecido previamente
2. funcionario designado para unas funciones específicas (citar asamblea)</t>
  </si>
  <si>
    <t>1. Órdenes de arresto 
2. Sanciones por incumplimiento de fallos de 
3. Tutelas: gerente - junta directiva
4. Impacto reputacional e imagen</t>
  </si>
  <si>
    <t>1. PD-GJ-05 Procedimiento de atención a los trámites de tutelas con descripción de actividades
2. Seguimientos indicadores del proceso, calidad, Supersalud.
3. Sistema de Gestión Jurídica - SGJ. (Tener la base de datos actualizada con una calidad del dato confiable) 
4. Herramienta para el manejo de tutelas (Sistema Integral de Gestión de Tutelas)</t>
  </si>
  <si>
    <t xml:space="preserve">1. Pagos anticipados para inaplicación de sanciones
2. Contratación de la red 
3. Presión de la red (flujo de cartera)
</t>
  </si>
  <si>
    <t>1. Pago anticipado
2. Desarrollo de software para el control y seguimiento</t>
  </si>
  <si>
    <t>Inoportunidad en la respuesta de demandas de reparación directa</t>
  </si>
  <si>
    <t>1. Fallos en contra
2. Pérdidas económicas</t>
  </si>
  <si>
    <t>Exigencia de pólizas a los contratos</t>
  </si>
  <si>
    <t>1. Falta de planeación en la elaboración de los contratos por parte de las dependencias.
2. No hay un rigor técnico y metodológico para la elaboración del contrato.
3. Inadecuada negociación entre Asegurador, Red de prestadores, proveedores.</t>
  </si>
  <si>
    <t>1. Errores en la elaboración de los contratos
2. Sanciones legales y económicas (Por Incumplimiento a las cláusulas)
3. Afectación del cubrimiento de pólizas contractuales y provisión del gasto (Valor gastado vs valor pactado en el contrato).
4. Inoportunidad en la solicitud de contratos
5. Falta de legalización oportuna de los contratos</t>
  </si>
  <si>
    <t xml:space="preserve">1. MA-GJ-01 Manual de contratación
2. PD-GJ-02 Procedimiento soporte Jurídico Contractual
3. Semaforización y alertas de terminación de contratos
4. Informes de supervisión de contratos que se retroalimentan a los líderes de procesos
5. Capacitación a los supervisores en términos contractuales
</t>
  </si>
  <si>
    <t>1. Las áreas mejoren su proceso de planeación</t>
  </si>
  <si>
    <t xml:space="preserve">1. Pérdidas económicas
2. Daño a la reputación
3. Consecuencias legales, sanciones (Administrativas, fiscales y disciplinarias
</t>
  </si>
  <si>
    <t>1. Auditoria que se les hace a las autorizaciones: Comparación diagnóstico vs servicio. (Documentarlo)
2. Informe de las auditorias
2. Revisión a la calidad de la respuesta, Analista a cargo. (Documentarlo).
3. Control en la calidad, ejemplo: que las ordenes si corresponda con recobro y el servicio sea NO PBS.</t>
  </si>
  <si>
    <t>No se han registrado en el momento.</t>
  </si>
  <si>
    <t>Beneficios económicos por transporte a través de reembolsos</t>
  </si>
  <si>
    <t>1. Pérdidas económicas
2. Daño a la reputación
3. Consecuencias legales, sanciones (Administrativas, fiscales y disciplinarias)
4. Soportes falsos para el cobro de lo no debido</t>
  </si>
  <si>
    <t>1. Revisión aleatoria (si tiene fallos, los recibos)
2. Revisión del visto bueno por parte de la coordinadora de gestión jurídica y firma de la analista administrativa del proceso o en su defecto del abogado encargado de las tutelas. (Documentarlo)
3. Chequeo en tesorería</t>
  </si>
  <si>
    <t>Secretaria general
Coordinadora de garantía de derechos</t>
  </si>
  <si>
    <t>Secretaria general
Coordinadora de garantia de derechos</t>
  </si>
  <si>
    <t>1. Mala fe
2. Dolo 
3. Culpa 
4. Manual de contratación desactualizado 
5. Gestión de los responsables de las áreas</t>
  </si>
  <si>
    <t>1. Capacitación a los supervisores en términos contractuales y línea ética
2. Código de ética y bueno gobierno. (Control organizacional)</t>
  </si>
  <si>
    <t>Dadivas, sobornos en beneficio personal. (Tomar decisiones ajustadas a intereses propios o de terceros durante la ejecución del contrato)</t>
  </si>
  <si>
    <t>1.MA-GJ-01 Manual de contratación
2. Capacitación a los supervisores en términos contractuales y línea ética</t>
  </si>
  <si>
    <t>1. Autorización de todos los pagos al contrato sin haber ejecutado la totalidad de las actividades pactadas para favorecer los intereses particulares del supervisor o del contratista</t>
  </si>
  <si>
    <r>
      <t>1. Falta de supervisión por parte de los líderes del proceso 
2. Falta de seguimiento en la contratación mes a mes por parte de los supervisores</t>
    </r>
    <r>
      <rPr>
        <b/>
        <sz val="12"/>
        <color theme="1"/>
        <rFont val="Arial"/>
        <family val="2"/>
      </rPr>
      <t xml:space="preserve"> </t>
    </r>
    <r>
      <rPr>
        <sz val="12"/>
        <color theme="1"/>
        <rFont val="Arial"/>
        <family val="2"/>
      </rPr>
      <t>de los contratos: Soportes de pago seguridad social, control en la generación de autorización y valores pactados, entre otros)
3. No hay socialización con los colaboradores (autorizadores) implicados en el proceso respecto a los nuevos contratos celebrados
4. Desconocimiento de políticas de SAVIA
5. Presión indebida de los contratistas 
6. Falta de estándares para contratar
7. No disponer de manuales y guías contractuales, para servicios, medicamentos, insumos
8. No disponer de manual de tarifas (Existen manuales en el sector de común aceptación, como el SOAT Y EL ISS, que sirven como referentes, pero no contienen todos los procedimientos y actividades requeridas)</t>
    </r>
  </si>
  <si>
    <t>1. Sanciones legales y demandas contractuales (por incumplimiento a las cláusulas)
2. Sobrecostos en la atención, compras a valores de mercado de prestadores, no se estandarizan los códigos propios y paquetes
3. Afectación del cubrimiento de pólizas contractuales y provisión del gasto (Valor gastado vs valor pactado en el contrato).
4. Pagos anticipados que afectan el flujo de caja</t>
  </si>
  <si>
    <t>Controles GJ:
1. MA- GJ - 02 Manual de supervisión e interventoría
2. Formatos informes de supervisión contratos de salud
3. Formatos informes de supervision contratos administrativos
Controles Acceso: 
1. Estatuto de contratación, políticas de compra y procedimiento de contratación con prestadores
2. Formato de servicios, medicamentos e insumos
3. Utilización de códigos CUPS y CUM para la compra de servicios y medicamentos
4. Guion de direccionamiento (priorización de prestadores según servicios, oportunidad y tarifa)</t>
  </si>
  <si>
    <t xml:space="preserve">Renegociación de los contratos: servicios y tarifas pactadas con la red de prestadores
</t>
  </si>
  <si>
    <t>Auditoría interna general</t>
  </si>
  <si>
    <t>1. Certificación en normas Internacionales de Auditoría - IIA</t>
  </si>
  <si>
    <t>1. Presión y/o intereses política en el desarrollo y cumplimiento de la gestión.
2. Presión e intereses administrativos en el desarrollo y cumplimiento de la gestión.
3. Intereses particulares o de terceros. (Por fuera)
4. Carencia de una visión ética, moral y transparente de la Gestión Institucional (Auditor)
5. Inadecuada estructura del proceso de auditoría interna</t>
  </si>
  <si>
    <t>Proceso disciplinarios</t>
  </si>
  <si>
    <t>1. Ajustar, contextualizar de acuerdo a las guias del informe en el componente de las oportunidades de mejora.
2. Capacitar en técnicas de auditoría.
3. Retroalimentación del Director con el Jefe</t>
  </si>
  <si>
    <t>Débil implementación del modelo de atención en salud- MIAS</t>
  </si>
  <si>
    <t>1. Retraso en la implementación del modelo / bajo interés de la Red en trabajar de manera conjunta e integrada</t>
  </si>
  <si>
    <t xml:space="preserve">1. MD-GR-01 Modelo de atención en salud con enfoque integral
2. Análisis de indicadores que miden la implementación del modelo.
3. Intervenciones directas en la EPS y red de prestadores </t>
  </si>
  <si>
    <t>1. Socialización del modelo
2. Líder de seguimiento a la implementación del modelo</t>
  </si>
  <si>
    <t>Líder de salud publica</t>
  </si>
  <si>
    <t>Débil seguimiento a pacientes de alto valor y especiales</t>
  </si>
  <si>
    <t>1. Cada uno de los programas de salud están documentados 
2. Gestión y seguimiento bases de datos (Excel)
3. Los programas están gerenciados por un líder idóneo</t>
  </si>
  <si>
    <t>Líderes alto costo</t>
  </si>
  <si>
    <t>1. Priorizar el paciente y sus atenciones médicas
2. Plan de mejora</t>
  </si>
  <si>
    <t>1. Focalización del recurso humano en lo definido como critico
2. Acompañamiento de recurso humano (GESIS)</t>
  </si>
  <si>
    <t>Bajo cumplimiento de actividad de PEDT (Protección Específica y detección Temprana)</t>
  </si>
  <si>
    <t>1. Captación tardía de pacientes enfermos
2. Incumplimiento normativo
3. Puede aumentar la discapacidad en los usuarios 
4. Generar altos costos para la EPS</t>
  </si>
  <si>
    <t>1. PD-GR-10 Procedimiento para el seguimiento a estimaciones de actividades de PEDT
2. Actividades de demanda inducida
3. Medición de indicadores trazadores definidos en el manual de salud pública
4. Medición de adherencia a guías</t>
  </si>
  <si>
    <t xml:space="preserve">1. Capacitación a la red
2. Retroalimentación de la red (resultados de cumplimiento)
</t>
  </si>
  <si>
    <t>Líderes de salud pública</t>
  </si>
  <si>
    <t>1. A la red de prestadores se solicita plan de mejora
2. Segumiento al plan</t>
  </si>
  <si>
    <t xml:space="preserve">1. No hay mejoría e impacto en indicadores de alto costo
2. Potencialmente afecta redistribución de recursos </t>
  </si>
  <si>
    <t>1. Asesorías y capacitaciones técnicas a la red</t>
  </si>
  <si>
    <t>Insuficiente gestión de los eventos de interés de salud pública</t>
  </si>
  <si>
    <t xml:space="preserve">1. MA-GR-01 Manual de salud pública
2. Monitoreo mensual a los indicadores
Incentivos
3. Reuniones con gerentes de la red prestadora
(Líderes de salud pública y vigías)
4. Indicadores trazadores sobre la red de prestadores </t>
  </si>
  <si>
    <t>Coordinador de riesgo en salud publica
Coordinador de epidemiologia
Líderes de salud pública</t>
  </si>
  <si>
    <t xml:space="preserve">1. Plan de mejora
2. Retroalimentación de los resultados </t>
  </si>
  <si>
    <t>1. Capacitaciones
2. Asesorías de asistencia técnica
3. Planes de mejora como asegurador
4. Planes de mejora a la red de prestadores</t>
  </si>
  <si>
    <t>1. Evolución de los eventos de interés de salud pública a la red de prestadores y entes territoriales
2. Capacitación
3. Asesorías de asistencia técnica
4. Seguimiento continuo a los indicadores</t>
  </si>
  <si>
    <t>1. FO-GT-08 Formato Calendario de Obligaciones Legales y Administrativas COLA
2. Cronograma 
3. Plan de trabajo  - compromisos
4. Actualización de los estatutos se radica ante la dirección territorial de Antioquia (Condiciones) - Acta
5. Por parte de la EPS se dan lineamientos conceptuales y técnicos 
6. PD-GC-08 Procedimiento de participación social - Asociación de usuarios
7. PD-GC-09 Procedimiento de participación social - Capacitación a usuarios</t>
  </si>
  <si>
    <t>1. Notificaciones a través del correo
2. Llamadas permanentes al presidente de la asociación
3. Intermediación con otras organizaciones (personería y DSSA) para acercar y facilitar</t>
  </si>
  <si>
    <t xml:space="preserve">Correo y notificación de no realización de la reunión. (No cumplimiento de los estatutos)
</t>
  </si>
  <si>
    <t>1. Mejoramiento del formato
2. Hacer la medición de satisfacción en el periodo y/o año corriente.
3. Digitalización de la encuesta de satisfacción.
4. Revisoría del muestreo por parte del profesional estadístico de TI.</t>
  </si>
  <si>
    <t>1. Diseñar acciones de contingencia ante la no realización de la encuesta.
2. Hallazgos en las auditorías internas
3. Hallazgos y resultados de estado desde las auditorías de los entes de inspección, vigilancia y control.</t>
  </si>
  <si>
    <t>1. Seguimiento a la gestión de las PQRD por funcionario
2. Reuniones permanentes con las áreas críticas</t>
  </si>
  <si>
    <t>1. Mejoramiento del sistema de información
2. Mejorar la comunicación en las áreas
3. Pertinencia en las órdenes y continuidad y claridad en las contrataciones</t>
  </si>
  <si>
    <t xml:space="preserve">1. Falta de comunicación de los procesos (Requiere de otros procesos para la respuesta efectiva)
2. Gran volumen de PQRD
3. Problemas técnicos del sistema de información
4. Personal insuficiente para la gestión de los casos
5. No contar con la corresponsabilidad y con el objeto contractual por parte de la red prestadora
6. Tiempos prolongados de respuesta en la solución de las PQRSF por parte de las áreas
</t>
  </si>
  <si>
    <t>1. Parametrización errada de las variables que permite clasificar y tipificar adecuadamente las PQRD (Sistema de información)
2. Gestión de las PQRD y direccionamiento de estas a las dependencias encargadas.</t>
  </si>
  <si>
    <t>1. Sesgo en la información
2. Toma de decisiones oportunas
3. Direccionamiento efectivo que dilata las respuestas
4. Derechos de petición, desacatos, tutelas</t>
  </si>
  <si>
    <t>El área de atención al usuario es transversal, se pretende que se vincule un sistema de información ágil y eficiente que permita la gestión de la PQRD.</t>
  </si>
  <si>
    <t xml:space="preserve">Jefatura de atención al usuario
Jefatura de TI 
</t>
  </si>
  <si>
    <t>No existen.</t>
  </si>
  <si>
    <t>1. Superar el estándar y cumplir una meta
2. Manipulación de la información directa por parte del colaborador en las respuestas del usuario</t>
  </si>
  <si>
    <t>1. Procesos disciplinarios: Colaborador
2. Pérdida de credibilidad al interior de la compañía
3. Pérdida de confianza
4. Calidad del dato
5. Afectación de la toma de decisiones
6. Acciones que se pueden determinar en planes de mejora</t>
  </si>
  <si>
    <t>1. Divulgar el informe de satisfacción en la página web: para fácil acceso por parte del usuario
2. Se define el alcance y los actores que aplican la encuesta
3. Aumento la muestra significativa</t>
  </si>
  <si>
    <t>Jefe de atención al usuario
Analista de información y atención al usuario</t>
  </si>
  <si>
    <t>Gestionar servicios a un usuario para beneficiar a terceros (liga asociación de usuarios) (económicos, políticos)</t>
  </si>
  <si>
    <t>1. Procesos disciplinarios: Colaborador
2. Pérdida de credibilidad al interior de la compañía
3. Pérdida de confianza
4. Estrés laboral
5. Inoportunidad en las funciones asignadas</t>
  </si>
  <si>
    <t xml:space="preserve">1. Monitoreo de los casos que ingresan por los canales realmente ofertados. Bitácora hoja de ruta: Mide la efectividad del trabajo de las auxiliares.
2. Instructivo de seguimiento auxiliares de atención al usuario (Falta aprobación de calidad)
3. Validación de la oportunidad en la radicación de los casos
</t>
  </si>
  <si>
    <t>1. Sensibilización de veedores y asociación a realizar el debido proceso</t>
  </si>
  <si>
    <t>Riesgo de Lavado de Activos y Financiación del Terrorismo.</t>
  </si>
  <si>
    <t>1. Ajuste de intereses particulares sustentados en beneficios propios.</t>
  </si>
  <si>
    <t>1. Capacitar al personal encargado en las herramientas de reporte.
2. Verificar técnicamente los reportes de información.</t>
  </si>
  <si>
    <t>1. Desconocimiento del Plan de Trabajo para aplicación del proceso SARLAFT.
2. Intereses indebidos en celebración de contratos.
CE: 3. Intereses particulares</t>
  </si>
  <si>
    <t>1. Desconocimiento de los procesos de la entidad 
2. Falta de comunicación en toda la entidad.
3. Baja disponibilidad de información histórica
CE: 4. Intereses particulares</t>
  </si>
  <si>
    <t xml:space="preserve">1. Sanciones por incumplimiento de la norma                                                                                                        </t>
  </si>
  <si>
    <t xml:space="preserve">1. Evaluación del SISIG
2. Informe de autoevaluación, gestión y desempeño por proceso. 
3. Listas de asistencia de socialización del Informe de autoevaluación, gestión y desempeño del proceso de Gestión Integral </t>
  </si>
  <si>
    <t xml:space="preserve">1. Conflicto de interés       
2. Dar o recibir información privilegiada a terceros 
CE: 3. Intereses particulares                  </t>
  </si>
  <si>
    <t xml:space="preserve">1. Investigaciones disciplinarias y/o penales                                                                   2.Sanciones fiscales
3. Inhabilidades                                                                           4. Afectación de la imagen y credibilidad de la entidad                                                                
5. Generación de un clima laboral negativo       </t>
  </si>
  <si>
    <t xml:space="preserve">1. Desarticulación de la información divulgada por parte de otras dependencias.
CE: 2. Intereses particulares      </t>
  </si>
  <si>
    <t xml:space="preserve">1. Realizar sensibilizaciones con los funcionarios y los contratistas de la entidad en  relación a las funciones de comunicaciones                                              
2. Mesas de trabajo de confidencialidad de la información                                                                        3. Realizar reuniones junto con la Alcaldía Mayor con relación a los lineamientos de la divulgación de la información  </t>
  </si>
  <si>
    <t>1. Acciones judiciales frente a la entidad
2. Investigaciones disciplinarias</t>
  </si>
  <si>
    <t>1. Manejo de bases de datos por parte de funcionarios que puedan efectuar un mal uso de los datos contenidos en las bases de información.
CE: 2. Uso indebido por parte de usuarios externos a quienes se les confía el uso de bases de datos.</t>
  </si>
  <si>
    <t>1. Anonimizar las bases de microdatos de manera que no se permita identificar los individuos o empresas contenidas en las bases de datos.
2. Compartir la información con agentes externos mediante la suscripción de actas de entrega, la cual debe ser suscrita por los responsables del manejo de la información. 
3. Permitir el acceso a las bases de microdatos solamente a los profesionales designados para realizar el procesamiento de las bases estadísticas, mediante la creación de perfiles de acceso (lectura, cambios limitados, control total, etc.)</t>
  </si>
  <si>
    <t>1. Errores de consolidación en el informe estadístico.
2. Voluntad de amañar un resultado
CE: 3. Intereses particulares de gremios, asociaciones, entre otros</t>
  </si>
  <si>
    <t>1. Crear un instrumento de seguimiento y verificación de información que se publica en el observatorio de desarrollo económico.</t>
  </si>
  <si>
    <t>1. Ausencias de procedimientos
2. Interés particular de los funcionarios hacia terceros
CE: 3. Intereses particulares de gremios, asociaciones, grupos políticos y otros.
4. Presión de grupos de interés</t>
  </si>
  <si>
    <t>1. Perdida de credibilidad y/o confianza de las partes interesadas o ciudadanía
2. Afecta la imagen de la entidad.
3. Procesos disciplinarios y legales</t>
  </si>
  <si>
    <t>1. Estandarización de procedimientos
2. Controlar las convocatorias de grupo poblacionales de acuerdo con los compromisos de la entidad.</t>
  </si>
  <si>
    <t>1. Interés del funcionario que da respuesta a las solicitudes, peticiones, quejas y reclamos 
2. Multiplicidad de responsables de PQRS - No centralización de la información que ingresa
CE: 3. Falta de información de contacto de los peticionarios</t>
  </si>
  <si>
    <t>1. Pérdida de confianza de las partes interesadas o ciudadanía
2. Afecta la imagen de la entidad.
3. Sanciones disciplinarias</t>
  </si>
  <si>
    <t>1. Realización de rendición de cuentas 
2. Realizar espacios de diálogos con la ciudadanía.</t>
  </si>
  <si>
    <t>1. No reconocer los procesos por parte de los funcionarios  para la participación del ciudadano.
2. Rendición de cuentas a la ciudadanía ilimitada.
3. Ocultamiento de la información.
4. Convocatorias limitadas para la participación de la ciudadanía
CE: 5. intereses particulares</t>
  </si>
  <si>
    <t>1. Intereses particulares de los funcionarios en el proceso de contratación.
2. Procesos deficientes de la planeación
CE: 3. Intereses particulares de gremios, asociaciones, entre otros
4.Tráfico de influencias</t>
  </si>
  <si>
    <t>Suministrar a terceros la información de los clientes de la Compañía, sin su autorización incumpliendo la reserva de información</t>
  </si>
  <si>
    <t>1. Pérdida de credibilidad y/o confianza de las partes interesadas o ciudadanía
2. Afecta la imagen de la entidad.
3. Procesos disciplinarios y legales</t>
  </si>
  <si>
    <t>1. Capacitación en prevención al personal que integra la dirección
2. Conocimiento de manuales y normas contractuales 
3. Auditorías y seguimientos</t>
  </si>
  <si>
    <t xml:space="preserve">1. Actualización y socialización del procedimiento de Gestión Documental
2. Publicación permanente de documentos contractuales vigentes en las plataformas pertinentes, (Alfresco)
3. Verificación y seguimiento a control de documentos de Gestión contractual.
4. Seguimiento permanente a los procedimientos de las áreas conforme al SIG y la norma.
</t>
  </si>
  <si>
    <t>1. Capacitación en prevención al personal
2. Conocimiento de las normas de gestión documental 
3. Auditorías y seguimientos.</t>
  </si>
  <si>
    <t>1. Actualización y socialización del procedimiento de Gestión Documental                                          
2. Publicación de la información digitalizada en Plataformas o servicios de cloud, para mantener la memoria documental activa. 
3. Seguimiento a los documentos con base a la norma de gestión documental.                                                                                                                                                                                      4. Seguimiento al archivo físico de los documentos en atención a los protocolos de gestión documental.</t>
  </si>
  <si>
    <t>Aprobar operaciones que no correspondan con los límites establecidos por la compañía en materia de montos y/o plazos (Junta Directiva)</t>
  </si>
  <si>
    <t>1. Plan de Contratación 
2. Actas de comité de contratación
3. Lineamientos Jurídicos</t>
  </si>
  <si>
    <t xml:space="preserve">1. Interés del funcionario a participar en estudios previos donde se puede beneficiar personalmente o a terceros.  
CE: 2. Presión de empresas privadas a funcionarios públicos para obtener beneficios para sus empresas                </t>
  </si>
  <si>
    <t xml:space="preserve">1. Procurar que exista pluralidad de cotizantes y oferentes en los diferentes procesos de contratación                                                                                                                                                                                                        
2. Realizar un buen estudio de mercado a las diferentes empresas postuladas 
</t>
  </si>
  <si>
    <t xml:space="preserve">1. Interés del funcionario a participar en estudios previos donde se puede beneficiar personalmente o a terceros
CE: 2. Presión de empresas privadas a funcionarios públicos para obtener beneficios para sus empresas             </t>
  </si>
  <si>
    <t>1. Plan de Contratación                                
2. Actas de comité de contratación
3. Lineamientos Jurídicos</t>
  </si>
  <si>
    <t xml:space="preserve">1. Procurar que exista pluralidad de cotizantes y oferentes en los diferentes procesos de contratación                                                                                                                                                                                                        
2. Realizar un buen estudio de mercado a las diferentes empresas postuladas </t>
  </si>
  <si>
    <t>Permanente, de acuerdo con elaboración de estudios previos</t>
  </si>
  <si>
    <t>Incumplimiento de los tiempos definidos por entes regulatorios para presentación de informes SARLAFT (UIAF, SUPERSALUD)</t>
  </si>
  <si>
    <t>1. Procesos y procedimientos de contratación establecidos por la entidad
2. Existe revisión por parte del area de las oficinas del área jurídica y de planeación
3. Establecido comité de contratación para valores superiores de la cuantía mínima
4. Revisión de estudio de mercado por parte de la oficina asesora jurídica
5. Requerimiento de experiencia e idoneidad para el asociado</t>
  </si>
  <si>
    <t xml:space="preserve">
1. Dificulta para un control y seguimiento. 
2. Contratación de terceros no idóneos para el desarrollo de las actividades.                                       
3. Ineficiencia en el uso de los recursos públicos </t>
  </si>
  <si>
    <t>1. Dar continuidad a los procesos y procedimientos  de control contractual establecidos por la entidad</t>
  </si>
  <si>
    <t xml:space="preserve">1. Depuración de las bases de datos de acuerdo con el requerimiento de la empresa solicitante                                                                   </t>
  </si>
  <si>
    <t>1. Favorecimiento a los beneficiarios que no cumplan con el perfil descrito en las convocatorias.
CE: 2. Que los beneficiarios de los créditos no utilicen los recursos del préstamo para el destino al cual se otorgó el financiamiento.</t>
  </si>
  <si>
    <t>1. No aprovechamiento de los recursos de crédito y de la educación financiera por parte de las empresas para el desarrollo del crecimiento económico.
2. Bajo impacto en la generación de ingresos y empleo.     
3. Incumplimiento del retorno al crédito.</t>
  </si>
  <si>
    <t>1. Comités de Control de Seguimiento a los convenios.
2. Informes mensuales de ejecución de los convenios de financiamiento por parte de los asociados.</t>
  </si>
  <si>
    <t>1. Procesos y procedimientos de contratación establecidos por la entidad.
2.  Revisión por parte de las oficinas del área jurídica y de planeación. Mesas de trabajo conjuntas con el área técnica. 
3. Establecido comité de contratacion para valores superiores de la cuantía mínima
4. Revisión de estudio de mercado por parte de la oficina asesora jurídica
5. Requerimiento de experiencia e idoneidad para el asociado</t>
  </si>
  <si>
    <t>1. Ajustar las tablas de retención documental con base en los conceptos emitidos por el archivo de Bogotá
2. Levantar los inventarios de los expedientes tanto en archivos de gestión como en central utilizando el formato único de inventario
3. Contratar o vincular al personal con formación en archivística para los archivos de gestión y central</t>
  </si>
  <si>
    <t>1. Ausencia de tablas de retención documental para la clasificación y control de producción de documentos.
2. Falta de competencias y compromiso institucional del Talento Humano.
3. Carencia de infraestructura física, y tecnológica, y falta de dotación de materiales.
4. Extravió deliberado de documentos para favorecimiento propio o de terceros.
5. Falta de instrumentos para el control de entrega, consulta y préstamo de documentos.
CE:6. Ingreso de personal ajeno a los archivos de la dependencia
7. Extravió deliberado de documentos para favorecimiento de terceros.</t>
  </si>
  <si>
    <t xml:space="preserve">1. Sanciones e inhabilidades, procesos disciplinarios relacionados a la pérdida de elementos de la entidad.
2. Dificultad o retraso del cumplimiento de objetivos por falta de pérdida de elementos.
</t>
  </si>
  <si>
    <t xml:space="preserve">1. Seguimiento y verificación al archivo físico de comprobantes de movimientos
2. Verificación de inventario en sistema Vs inventario físico       
3. Seguimiento a los movimientos en el Sistema de información para la administración de inventarios (SAI)
4. Implementar estrategias de control en conjunto con la empresa de seguridad
</t>
  </si>
  <si>
    <t>1. Mantener archivo físico de movimientos actualizado.
2. Actualización de la información de inventarios en el (SAI) una vez realizada la toma física.
3. Diseñar un protocolo de seguridad para monitoreo de elementos de la entidad.
4. Actualizar procedimientos para la entrega y recepción de elementos.</t>
  </si>
  <si>
    <t>Asumir costos por concepto de impuestos no pagados, moras y sanciones de aquellos clientes que se encuentran en proceso de cobro jurídico, multas por tutelas, asumir intereses, entre otros.</t>
  </si>
  <si>
    <t>1. Sanciones disciplinarias, pecuniarias y penales.</t>
  </si>
  <si>
    <t>1. SISCO                              
2. Página del FOSYGA                          
3. RUAF - Registro Único de Afiliados.                       
4. Recepción solamente de documentos originales, no fotocopias (excepto RUT, RIT, Acta de Inicio).</t>
  </si>
  <si>
    <t>1. Ante la duda o falta de claridad en alguno de los soportes de pago al Sistema General de Seguridad Social. se realiza la consulta de los respectivos pagos en los sistemas de información FOSYGA o RUAF. 
2. Se solicitan documentos en original no fotocopias (excepto RUT, RIT, Acta de Inicio)</t>
  </si>
  <si>
    <t xml:space="preserve"> 1. Expedir solicitudes de CDP con una identificación del rubro inadecuado"diferente al del objeto". (Desviación de Recursos)</t>
  </si>
  <si>
    <t>1. Inadecuada selección del personal de la entidad                                                                                             2. Ausencia de procesos de inducción y de reinducción de las actividades a desarrollar. 
3.Incumplimiento de las funciones del cargo según el manual de funciones de la entidad                                 
4. Falta de recurso humano que apoye los procesos 
CE: 5. Rotación de recurso humano ocasionada por los cambios de administración institucional y/o políticas  de la EPS.</t>
  </si>
  <si>
    <t>1. Investigaciones disciplinarias, administrativas,  fiscales y penales
2. Sanciones disciplinarias, administrativas, fiscales y penales.                                  
3. Deficiencias en el desempeño laboral y entrega de resultados para el cumplimiento de metas institucionales.
4. Mal clima Laboral</t>
  </si>
  <si>
    <t>1. Implementar un proceso de selección adecuado 
(Aplicación de pruebas psicotécnicas y entrevista sin múltiples interpretaciones.)                                                                                       
2. Dar cumplimiento a los requerimientos de la planta de personal y manual de funciones</t>
  </si>
  <si>
    <t xml:space="preserve">1. Planta de personal,  manual de funciones  y  base de datos de funcionarios y contratistas de la entidad permanentemente actualizada acorde con las necesidades  institucionales; reporte de vacantes, retiros e ingresos al Departamento Administrativo del Servicio Civil - DASCD - , Sistema de  Información  y Gestión del Empleo Público  - SIGET, - Comisión Nacional del  Servicio Civil -   CNSC    </t>
  </si>
  <si>
    <t>1. Política de Seguridad</t>
  </si>
  <si>
    <t xml:space="preserve">1. Divulgar la política de seguridad e informática
2. Revisar y analizar las restricciones de los equipos
 </t>
  </si>
  <si>
    <t xml:space="preserve">1. Comunicar la actualización y compra de tecnología </t>
  </si>
  <si>
    <t>1. Mal uso de los equipos por parte de los funcionarios
2. Utilización de programas no autorizados
3. Equipos obsoletos</t>
  </si>
  <si>
    <t xml:space="preserve">1. Realización de mantenimiento preventivo y correctivo
</t>
  </si>
  <si>
    <t xml:space="preserve">1. No identificar claramente las necesidades de la contratación que se requiere por parte de las diferentes áreas  y mantener actualizado el Plan Anual de Adquisición.
2. No definir correctamente la modalidad de selección, ni los criterios de evaluación de los ofertas.
CE:  3. Que se presente colusión entre los oferentes 
4. Ofrecimiento de dádivas o prebendas a los funcionarios que gestionan el proceso selectivo
5. Dilatar el trámite y definición del proceso selectivo sin justificación </t>
  </si>
  <si>
    <t>1. Afectación del patrimonio público a favor de un particular                                                                                                              2. Incumplimiento con las obligaciones contractuales pactadas                                               
3. Incumplimiento de los principios y procedimientos que regulan la gestión contractual.</t>
  </si>
  <si>
    <t xml:space="preserve">1. Realizar revisiones jurídicas de los estudios previos con el fin de fijar las necesidades reales de contratación de la Entidad.  *Elaborar los pliegos de condiciones con fundamento en la normatividad vigente.                                                                                                                                      
2. Verificar el cumplimiento de la etapa precontractual para dar un adecuado y transparente proceso de contratación.
3. Realizar la verificación permanente a los cronogramas, para dar su cumplimiento.                                                    
4. Verificar idóneamente los documentos de la propuesta.                                                                                                                      
5. Evaluar las propuestas con objetividad. </t>
  </si>
  <si>
    <t>1. Realizar mesas de trabajo internas previas a la emisión del concepto jurídico solicitado, soportado en la experticia, seguimiento por parte del Jefe del área y revisión permanente de la normatividad y jurisprudencia reportada por sistemas virtuales de actualización jurídica.
2. Participación de capacitaciones, talleres o reuniones similares realizadas por SAVIASALUD EPS - S.A.S. o por otras Entidades.</t>
  </si>
  <si>
    <t>1. Reportar informes semestrales del estado de los procesos a la Dirección de Prevención del daño antijurídido de la Secretaria Jurídica. 
2.Reporte de actualización del sistema SIPROJ.
3.Seguimiento y control de sistemas creados para seguimiento.</t>
  </si>
  <si>
    <t xml:space="preserve">1. Sistema Alfresco. 
2. Control de préstamo de expedientes de contratos. 
3. Continuidad del apoderado  </t>
  </si>
  <si>
    <t xml:space="preserve">1. Defender los derechos e intereses del SAVIA SALUD EPS - S.A.S, en relación con los actos, hechos omisiones u operaciones que expida, realice o en que incurra o participe la EPS. </t>
  </si>
  <si>
    <t>1. Perdida de documentación necesaria para ejercer la debida representación de la EPS  en materia probatoria. 
2. Falta de continuidad del apoderado judicial</t>
  </si>
  <si>
    <t xml:space="preserve">1. Diligenciar el cuadro de prestamo de expedientes de contratos, solo cuando lo requiera necesario el funcionario con autorización de la jefe de OAJ. 
2. Uso del sistema de Alfresco </t>
  </si>
  <si>
    <t>1. Desconocimiento de las normatividad
2. Información adulterada
3. No cumplir con el objetivo principal de la Auditoría SARLAFT.
CE: 4. Falta de conocimiento de los temas propios de la Oficina de Control Interno del personal asignado a la oficina de Control Interno (Contratistas).</t>
  </si>
  <si>
    <t>1. Investigaciones disciplinarias 
2. Sanciones y compulsa de copias a autoridades competentes.</t>
  </si>
  <si>
    <t>1. Plan Anual de Auditorías
2. Normatividad vigente
3. Matrices de Riesgos por Procesos
4. Planes de Mejoramiento (Institucional, con la Contraloría de Bogotá, con Archivo General de la  Nación, con EPS  Distrital de Ambiente)
5. Planeación específica de cada una de las auditorías a realizar</t>
  </si>
  <si>
    <t>1. Adecuada planeación de las auditorías.
2. Conocimiento adecuado de la normatividad vigente de los temas propios de la Oficina de Control Interno.</t>
  </si>
  <si>
    <t xml:space="preserve">1. Perdida de documentos                                                                                  
2 Denuncias temerarias contra el funcionario investigador                             
3. Retraso en la compilación de pruebas                                                                                   4. Vencimiento de los términos establecidos por la Ley 734 del 2002 </t>
  </si>
  <si>
    <t>1. Base de datos (cuadros en relación a las etapas del proceso disciplinario para evitar el vencimiento de los términos)                                                    
2. Cuaderno de copias</t>
  </si>
  <si>
    <r>
      <t>1. Establecer el acceso restringido al lugar donde se encuentra la custodia de los expedientes de asuntos disciplinarios al</t>
    </r>
    <r>
      <rPr>
        <u/>
        <sz val="12"/>
        <color theme="1"/>
        <rFont val="Arial"/>
        <family val="2"/>
      </rPr>
      <t xml:space="preserve"> </t>
    </r>
    <r>
      <rPr>
        <sz val="12"/>
        <color theme="1"/>
        <rFont val="Arial"/>
        <family val="2"/>
      </rPr>
      <t>personal ajeno al grupo de asuntos disciplinarios.                                                                
2. Realizar informes periódicos para el seguimiento de las investigaciones disciplinarias</t>
    </r>
  </si>
  <si>
    <t>1. Afectación y desviación en la investigación con relación a los asuntos disciplinarios                                                             2. Afectación al principio de transparencia                                                  3. Sanciones (Inhabilidades - Multas)</t>
  </si>
  <si>
    <t>1. Establecer clave en el computador de acceso                                                                                         2. Custodiar los expedientes de asuntos disciplinarios con llave de seguridad</t>
  </si>
  <si>
    <t xml:space="preserve">Asumir costos por concepto de responsabilidad civil, sanciones, etc. </t>
  </si>
  <si>
    <t>1. Toma de decisiones erróneas
2. Pérdida de credibilidad</t>
  </si>
  <si>
    <t>1. Revisión y seguimiento a los informes de los procesos desarrollada por parte del líder del proceso</t>
  </si>
  <si>
    <t xml:space="preserve">1. Revisar y validar los informes de cada uno de los procesos desarrollados </t>
  </si>
  <si>
    <t>Dificultades en el cálculo y constitución de las reservas técnicas</t>
  </si>
  <si>
    <t>1. Dificultad en la generación de la data para el cálculo de las reservas (Modulo de Cuentas médicas no está en SOMOS+)
2. Integralidad en los sistemas de información (SOMOS + , SAP, Consorcio) data de cuentas médicas
3. No trazabilidad de los procesos que intervienen e interactúan en el cálculo de la reserva técnica</t>
  </si>
  <si>
    <t>1. Sanciones legales y económicas.
2. Impacto, volatilidad en los estados financieros.
3. No aprobación de la metodología para el cálculo de las reservas técnicas
4. No hay solvencia financiera (capacidad de pago a los servicios prestados no avisados a Savia Salud EPS)</t>
  </si>
  <si>
    <t>1. Manual de políticas, procesos y procedimientos para la constitución ajuste y liberación de las reservas técnicas en Savia Salud EPS (En espera de aprobación de calidad y retroalimentación de los procesos).
2. Caracterización del proceso de gestión financiera (Se ubica la reserva técnica como un proceso desde el área financiera)
Procedimientos para el calculo de la reserva técnica:
4. PR-GF-19 Procedimiento Capturar la información para la Reservas Técnicas
5. PR-GF-20 Procedimiento Calcular las Reservas Técnicas
6. IN-TI-14 Instructivo para la generación del backup de la reserva técnica
7. IN-TI-09 Instructivo generación de triángulos Reserva Técnica
8. IN-TI-10 Instructivo cálculo de IBNR Reserva Técnica
9. IN-TI-11 Instructivo envío y socialización reserva técnica
10. 28022020_9006043500_NOTATÉCNICA_RESERVASTÉCNICAS: Cualquier cambio ajuste debe ser incluido en la nota técnica - Circular 020 del 2015</t>
  </si>
  <si>
    <t>1. Control de ajustes: Con base al control de ajustes se realiza controles de los archivos y se revisa la calidad del dato.</t>
  </si>
  <si>
    <t>Subgerente Financiero
Profesional de apoyo especializado en reserva técnica</t>
  </si>
  <si>
    <t>Documentar plan de contingencia  de cálculo de reserva técnica en caso de materialización (Seguir realizando el cálculo de manera manual)</t>
  </si>
  <si>
    <t xml:space="preserve">1. La expectativa salarial de las personas aspirantes a las vacantes existentes es superior con respecto a la escala salarial 
2. Escasez de algunos perfiles profesionales (Personal de Auditoría)
3. Ubicación geográfica de algunos cargos.  
4. No revisión del cumplimiento de los requisitos del perfil del cargo por parte del área de gestión humana
</t>
  </si>
  <si>
    <t>1. No entrega oportuna de toda la documentación por parte del personal al momento de la vinculación
2. Tiempos de respuesta para cubrir 
3. La no actualización de documentos por parte de los empleados</t>
  </si>
  <si>
    <t>Jefe gestión humana</t>
  </si>
  <si>
    <t>1.Terminación del contrato durante el periodo de prueba o sin justa causa
2.Nombrar por un período de tiempo alguien encargado que conozca el proceso</t>
  </si>
  <si>
    <t>Enviar notificación solicitando documentación</t>
  </si>
  <si>
    <t>1. Recepción inoportuna de la información y/o reporte de novedades de nómina                                               
2. Falla en los sistemas de información.  
3. Falta de socialización de la documentación relacionada con la nómina y seguridad social.
4. Falta de idoneidad del personal encargado</t>
  </si>
  <si>
    <t xml:space="preserve">1. Sanciones disciplinarias.                                         
2. Multas y/o intereses de mora
3. Cargas administrativas por procesos de recuperación de dinero.                                </t>
  </si>
  <si>
    <t>1. Envío de colilla de pago en caso de errores se haga la debida corrección
Auditorias a nivel interno (seguimiento preventivo)</t>
  </si>
  <si>
    <t>Analista de nómina y contratación
Auxiliar gestión humana</t>
  </si>
  <si>
    <t>Analista de nómina y contratación</t>
  </si>
  <si>
    <t>1. Recuperación de los mayores valores pagados 
2. Realizando reajustes de nómina 
3. Notificación a través de un oficio.</t>
  </si>
  <si>
    <t>No afiliación y reporte de novedades de seguridad social.</t>
  </si>
  <si>
    <t>1. No prestación de los servicios a los Colaboradores y sus beneficiarios
2. Cobro de Mora por los periodos sin pago.
3. Sanciones disciplinarias.
4. Inconvenientes a largo plazo con los trámites de reconocimiento de pensión. 
5. No reconocimiento de incapacidades 
6. Sanciones impuestas por el Estado (UGPP).
7. No prestación de los servicios por parte de cada una de las entidades</t>
  </si>
  <si>
    <t>1. PD-GH-02 Procedimiento compensación y nómina
2. Control de Ingresos dos veces al mes
3. Control ingreso de personal
4. Generación de archivo de seguridad social a través de software Helisa
5. Validación adicional (plantilla de SAP)</t>
  </si>
  <si>
    <t xml:space="preserve">1. Falta de conocimiento por parte de evaluados y evaluadores sobre el Sistema de Evaluación de Desempeño y los acuerdos de gestión.
2. Falta de rigurosidad en la inducción a los Directivos y Colaboradores
3, Ausencia de lineamientos frente a la importancia del Sistema de Evaluación de Desempeño y los acuerdos de gestíón y su seguimiento. </t>
  </si>
  <si>
    <t>1. PD - GH - 05 Procedimiento evaluación de desempeño
2. Plataforma evaluación de desempeño
3. Notificación mediante correo electrónico a los jefes inmediatos</t>
  </si>
  <si>
    <t>Analista gestión humana</t>
  </si>
  <si>
    <t>Jefe gestión humana
Analista de formación y desarrollo</t>
  </si>
  <si>
    <t>1. La acción u omisión de un colaborador en desarrollo del proceso disciplinario para favorecer o desfavorecer a los sujetos procesales.
2 La posible dilatación de las actuaciones dentro del proceso disciplinario por parte de quienes puedan intervenir en el mismo.
3 Debilidades en el seguimiento y control del estado actual de las actuaciones</t>
  </si>
  <si>
    <t xml:space="preserve">1. OD-GJ-02 Reglamento Interno de Trabajo
2. Marcación de correos para procesos disciplinarios 
3. Procedimiento establecido de acuerdo con el reglamento interno de trabajo
4. Marcación de correos para procesos disciplinarios </t>
  </si>
  <si>
    <t xml:space="preserve">1. El alto y creciente número asuntos disciplinarios que recibe anualmente la Jefatura de Gestión Humana.
2. Deficiencia en el seguimiento en los términos de prescripción y en el sistema de alertas y de información para evitar su concreción.
</t>
  </si>
  <si>
    <t>1. Deterioro de la imagen institucional.
2. Acciones contra la Entidad.
3. Inconformidad de los usuarios.</t>
  </si>
  <si>
    <t>Referente a la insatisfacción en el cumplimiento de los términos de ley en las respuestas a solicitudes y requerimientos externos e internos concernientes al personal de la organización</t>
  </si>
  <si>
    <t xml:space="preserve">
1. Revisión por manejo de correo electrónico Mercurio</t>
  </si>
  <si>
    <t>Responder fuera de los términos</t>
  </si>
  <si>
    <t>1. Adecuada planeación</t>
  </si>
  <si>
    <t>1. Revisión en el RETHUS (Base de datos de los profesionales de la salud en Colombia)
2. Revisión de antecedentes judiciales ante Contraloría y Procuraduría</t>
  </si>
  <si>
    <t>1. Verificación y segumiento a la documentación presentada</t>
  </si>
  <si>
    <t>Realizar la inducción sin cubrir la totalidad de los colaboradores que ingresan por primera vez a la organización independientemente de su tipo de relación contractual</t>
  </si>
  <si>
    <t xml:space="preserve">1. Ingresos en las fechas no programadas por el área de gestión humana
2. No seguimiento adecuado a la plataforma del módulo de inducción. </t>
  </si>
  <si>
    <t>1. Actas de asistencia a la inducción
2. Lista de chequeo
3. Plataforma Q10
4. Programación de inducciones 2 veces al mes (ingresos de manera ordenada)</t>
  </si>
  <si>
    <t>1. Confirmación de asistencia via correo electrónico y calendario para funcionarios</t>
  </si>
  <si>
    <t xml:space="preserve">1. MA-GH-04 Manual de selección y contratación de personal
2. Validación ante procuraduría, contraloría y policía (Certificados antecedentes judiciales)
</t>
  </si>
  <si>
    <t xml:space="preserve">1. No reporte oportuno de retiro de empleados por parte de los jefes inmediatos.
2. Dispersión geográfica en todo en el departamento </t>
  </si>
  <si>
    <t>Pago inadecuado de nóminas y prestaciones sociales (Alteración intencional en las liquidaciones de nómina o prestaciones sociales para beneficios particulares)</t>
  </si>
  <si>
    <t>1. Detrimento patrimonial 
2. Demandas
3. Pérdida de credibilidad
4. Deterioro de imagen institucional
5. Procesos disciplinarios</t>
  </si>
  <si>
    <t>1. Software de nómina debidamente parametrizado
2. Validaciones por gestión humana
3. FO-GH-34 Formato reporte de novedades de nómina</t>
  </si>
  <si>
    <t>1. Envío de colilla de pago en caso de errores se haga la debida corrección
2. Auditorías a nivel interno (seguimiento preventivo)</t>
  </si>
  <si>
    <t>Siempre se debe solucionar el caso. Conciliación entre medios y afiliados</t>
  </si>
  <si>
    <t>Profesional de apoyo especializado a comunicaciones.</t>
  </si>
  <si>
    <t>1. Elaboración de la Politica de Pagos (en desarrollo)
2. Solicitudes a la banca para actualización de Firmas y usuarios. (Reuniones con la banca)
3. Apoyo con persona dedicada al manejo de la Banca (validación de pagos) Aplicación y compensación de pagos en tiempo real. 
4. Directrices del área de sistemas en el manejo de IP</t>
  </si>
  <si>
    <t>1. Se realiza una trazabilidad de los casos y se realizan informes a TI para escalar el caso
2. Análisis y validación de la base de datos que nos arroja el aplicativo en el momento con el consolidado de los radicados de las PQRSF
3. Reuniones y sensibilizaciones del equipo de trabajo
4. Modificación del desarrollo de la herramienta tecnológica diseñada para la administración de las PQRSF
5. Instructivo de seguimiento a las auxiliares 
6. Instructivo de la verificación de la calidad del dato /dentro del procedimiento gestión PQRSF.</t>
  </si>
  <si>
    <t>1. Actualización de la metodología 
2. Identificación de los actores de la encuesta
3. Contabilizador de encuestas: 
4. Informe bimestral
5. Formato de encuesta satisfacción
6. Monitoreo de la satisfacción del usuario</t>
  </si>
  <si>
    <t xml:space="preserve">1. Plan General de Auditorías y Programa de Auditoría (revisados y aprobados por Comité de Auditoria Interna y Auditoría Interna General).
</t>
  </si>
  <si>
    <r>
      <t xml:space="preserve">1. Programa de Auditorías (FO-GT-06 Formato Plan General de Auditorías (PGA) 
2. Plan de capacitaciones
3. Programa de Auditorías
4. Procedimiento de Selección de Personal
5. Manual de Perfiles y Funciones
</t>
    </r>
    <r>
      <rPr>
        <b/>
        <sz val="12"/>
        <color theme="1"/>
        <rFont val="Arial"/>
        <family val="2"/>
      </rPr>
      <t>6. Mesas de trabajo con las áreas a cargo de los procesos</t>
    </r>
    <r>
      <rPr>
        <sz val="12"/>
        <color theme="1"/>
        <rFont val="Arial"/>
        <family val="2"/>
      </rPr>
      <t xml:space="preserve"> </t>
    </r>
  </si>
  <si>
    <t>Manipulación de informes de auditorías de Auditoría Interna General</t>
  </si>
  <si>
    <t xml:space="preserve">
1. PD- GT- 01 Procedimiento de auditoría independiente
2. Formación y capacitación continua
3. Estructura organizacional del área 
4. Revisión en escala. (Líder auditoria, Auditor(a) Interna General)
</t>
  </si>
  <si>
    <t>Dificultad en la negociación de servicios y tarifas con los prestadores</t>
  </si>
  <si>
    <t>1. MA-CM-07 Manual de Gestión de la Crisis
2. MA-CM-06 Manual para la gestión de Redes Sociales
3. Comunicados referentes a la mala imagen institucional a las dependencias 
4. Gestión de PQRSF en redes sociales (Persona directamente de atención al usuario que gestiona directamente este tipo de inconformidades)
5. Gestión de casos de alertas (Twitter, videos virales, grupos de alta masa)
6. Monitoreo de medios (Para poder de manera oportuna, comunicar y brindar la atención a los casos de mala imagen)</t>
  </si>
  <si>
    <t>1. GC-2-PD03 Procedimiento de auditorías internas de calidad del SGC (pendiente por ejecución)  
2. Auditorías externas 
3. Respuestas a los entes de control
4. Seguimiento a los planes de mejora
5. GC-1-PD01-Procedimiento sistema único de habilitación
6. GC-1.1-FO37 Listado de estándares de habilitación
7. Asistencias técnicas de entes de externos</t>
  </si>
  <si>
    <t xml:space="preserve">1. GC-1.2-PG01 PAMEC
2. Cumplimiento y seguimiento al cronograma
3. Asistencias técnicas de entes de externos
4. GC-1-PD02 Procedimiento implementación del PAMEC
5. GC-1.2-FO01 Formato instrumento de implementación del PAMEC
6. Auditorías externas </t>
  </si>
  <si>
    <t>1. Se solicita evidencia del cargue del indicador a través de la plataforma
2. GC-1-PD03 Procedimiento Sistema de Información para la Calidad 
3. GC-2.4-FO02 Formato ficha técnica de indicadores
4. Auditorías externas 
5. GC-2-PD03 Procedimiento auditorías internas de calidad (pendiente por ejecución)  
6.  Asistencias técnicas de entes de externos</t>
  </si>
  <si>
    <t>1. GC-1.2-PG01 PAMEC
2. Cumplimiento y seguimiento al cronograma
3. Asistencias técnicas de entes de externos
4. GC-1-PD02 Procedimiento implementación del PAMEC
5. GC-1.2-FO01 Formato instrumento de implementación del PAMEC
6. Auditorías externas</t>
  </si>
  <si>
    <t>1. Análisis permanente de información de perdida de afiliados.
2. Seguimiento mensual al indicador
3. Con base en los procesos del ADRES surge información respecto a las desafiliaciones y traslados - Informe mensual que se comparte con los grupos primarios
4. Análisis mensual de ingresos por UPC (Brutos, netos, restituciones y reconocimientos)
5. Seguimiento al indicador Fidelización de los afiliados
6. Seguimiento al indicador Calidad del dato
7. Procesamiento de la información de regimen subsiado afiliados: Se actualizó
8. PD-GA-O1 Procedimiento afiliación del regimen subsidiado
9. Informe mensual que sale de los grupos primarios
10. Indicadores POA (Crecimiento base de afiliados) Analisis del por que no se cumple la meta y esta discriminado por los regimenes (Contributivo y subsidiado)</t>
  </si>
  <si>
    <t>Pérdida de afiliados</t>
  </si>
  <si>
    <t>1. AU-1-PD02 Procedimiento de satisfacción del usuario.
2. FO-GC-12 Formato encuesta de satisfacción de los usuarios
3. Se realiza seguimiento y control a los indicadores (Cliente satisfecho con Savia Salud EPS, Recomendarias a tus familiares y amigos afiliarse a Savia, Has pensado cambiarte a otra EPS).
Equipos interdisciplinarios para los servicios a calificar: auditores, vigías, entre otros.
• Planilla de muestreo estratificada
• AU-12-F002 Encuesta de satisfacción de usuarios Savia Salud EPS
• Informe de satisfacción de usuarios (Cada dos meses).</t>
  </si>
  <si>
    <t>1. AU-1-PD01 Procedimiento gestión de PQRD
2. Seguimiento a las PQRD e Indicadores (Base de datos e informe PQRD mensual)
3. Gestión de las PQRD y direccionamiento de estas a las dependencias encargadas.
4. Instructivo de seguimiento a las auxiliares, a las áreas e IPS. (Auxiliar solo gestiona) (En construcción con TI)
5. Instructivo para el manejo del nuevo aplicativo creado para la Gestión de PQRSF.(En construcción con TI). Parametrización esta en el aplicativo a quien se debe enviar la información)
6. Reuniones en comites primarios
7. Cronograma y actas de las mesas de trabajo (Las IPS) Mensual de acuerdo a le necesidad. (Control efectivo).
8. Cumplimiento a la clausula contractual a la gestión de PQRSF por parte de la red contratada (NUEVO)</t>
  </si>
  <si>
    <t>1. TI-3-PD01 Procedimiento de Gestión de Cambios para Sistema de Información.
2. Cumplimiento de la Política de Gobierno TI.
3. Gestión de la Coordinación de Arquitectura respecto a la gestión de cambios.
4. Gestión de la Coordinación de Infraestructura respecto a la gestión de cambios.</t>
  </si>
  <si>
    <t>1. Auditoria al proceso (Manual)
2. Actividades diarias de seguimiento
3. Bases de datos (Conexia)
4. Procedimiento ERC manejo IVA 
5. Revisión y monitoreo de la información contable entregada por "Conexiones Savia" frente SAP</t>
  </si>
  <si>
    <t>1. MA- GF- 02 Manual de cuentas médicas
2. IN-GF-07 Instructivo conciliación de glosas
3. Invitación a las empresas para adelantar procesos de conciliación.
4. Retroalimentación al comité operativo de seguimiento a la gestión de auditoria.</t>
  </si>
  <si>
    <t>Dificultad en la  negociación de servicios y tarifas con los prestadores</t>
  </si>
  <si>
    <t>1. MA-GJ-O1 Manual de contratación y PD- RS- 11 procedimiento de contratación con prestadores de servicios de salud
2. Formatos de servicios, medicamentos e insumos (5 formatos
FO-RS-51 -52- 53- 54- 69)
3. Utilización de códigos CUPS y CUM para la compra de servicios y medicamentos
4. OD- RS- O4 Guión de direccionamiento (priorización de prestadores según servicios, oportunidad y tarifa)
5. Relacionamiento permanente y mantenimiento de los contratos (Revision de procedimientos, tarfas, incorporar servicios y tarifas de los contratos) .</t>
  </si>
  <si>
    <t>1. MA-GJ-O1 Manual de contratación y PD- RS- 11 procedimiento de contratación con prestadores de servicios de salud
2. Formatos de servicios, medicamentos e insumos (5 formatos
FO-RS-51 -52- 53- 54- 69)
3. Utilización de códigos CUPS y CUM para la compra de servicios y medicamentos
4. OD- RS- O4 Guión de direccionamiento (priorización de prestadores según servicios, oportunidad y tarifa)
5. Relacionamiento permanente y mantenimiento de los contratos. (Revisión de procedimientos, tarifas, incorporar servicios y tarifas de los contratos) .</t>
  </si>
  <si>
    <r>
      <t xml:space="preserve">1. PD - RS - 13 Procedimiento de Auditoria para prestadores de servicios farmacéutico ambulatorio
2. Seguimiento de indicadores FENIX
3. Supervisión de contratos (FO - GJ - 09 Formato de informe mensual de supervisión)
4. PD - RS- 10 Procedimiento para las PQRD de productos farmacéuticos.
5. FO- RS- 37 Matriz de seguimiento de indicadores de servicios farmacéuticos Ambulatorios
</t>
    </r>
    <r>
      <rPr>
        <b/>
        <sz val="12"/>
        <color theme="1"/>
        <rFont val="Arial"/>
        <family val="2"/>
      </rPr>
      <t>6. Mesas de trabajo con los prestadores
7. Implementación y seguimiento a los planes de mejoramiento</t>
    </r>
  </si>
  <si>
    <t>1. PD - RS - 13 Procedimiento de Auditoria para prestadores de servicios farmacéutico ambulatorio
2. Seguimiento de indicadores FENIX
3. Supervisión de contratos (FO - GJ - 09 Formato de informe mensual de supervisión)
4. PD - RS- 10 Procedimiento para las PQRD de productos farmacéuticos.
5. FO- RS- 37 Matriz de seguimiento de indicadores de servicios farmacéuticos Ambulatorios
6. Mesas de trabajo con los prestadores
7. Implementación y seguimiento a los planes de mejoramiento</t>
  </si>
  <si>
    <t>1.MA- GJ-02 Manual de supervisión e interventoría (Jurídica)
2. Estatuto de contratación. políticas de compra y procedimiento de contratación con prestadores
3. Formato de servicios, medicamentos e insumos
4. Utilización de códigos CUPS y CUM para la compra de servicios y medicamentos
5.Guion de direccionamiento (priorización de prestadores según servicios, oportunidad y tarifa)
6. PD-RS-19 Procedimiento de verificación de CUM contratados
7. FO - GJ - 07 Formato de informe mensual de supervisión de contratos de salud: (Se presentan informes de manera mensual por parte de los supervisores de contratos de medicamentos) AUDIFARMA- UNIDOSIS- COHAN)
8. Reuniones de interventoría al contrato con los proveedores. Actas de las reuniones.
9. Auditorías a la red de prestadores (Medicamentos)</t>
  </si>
  <si>
    <t>Aplicativo de MIPRES.COM. Responsable: Coordinadora de medicamentos y tecnologías en salud</t>
  </si>
  <si>
    <r>
      <t xml:space="preserve">1. Monitoreo y seguimiento a indicadores de POA,
2. Control directo por los líderes del proceso.
3. Análisis en grupos primarios en los equipos
</t>
    </r>
    <r>
      <rPr>
        <b/>
        <sz val="12"/>
        <color theme="1"/>
        <rFont val="Arial"/>
        <family val="2"/>
      </rPr>
      <t>Centro Regulador:</t>
    </r>
    <r>
      <rPr>
        <sz val="12"/>
        <color theme="1"/>
        <rFont val="Arial"/>
        <family val="2"/>
      </rPr>
      <t xml:space="preserve"> 4. Matriz entrega de turnos a cada asesor
5. Seguimiento periódico a los asesores - semanal: productividad - calidad - control
6. Instructivo inducción nuevos asesores del centro regulador
I7. Instructivo del proyecto integración de Redes integrales
8. Instructivo enrutador
9. Manual del usuario de integra para el proyecto del RIIPS
10. Se apega a las condiciones de contratación - guion de direccionamiento
11. Manuales de autorizaciones, referencia y contra referencia, OD-RS-05. Algoritmos de regulación
13. Apego a la metodología para el seguimiento de la ruta crítica del PAMEC y 
14. Medición tiempos de respuesta de buzón de correos centro regulador
15. Seguimiento y monitoreo a los indicadores del POA - control directo a los indicadores del proceso</t>
    </r>
  </si>
  <si>
    <t>1. Matriz entrega de turnos a cada asesor
2. Seguimiento periódico a los asesores - semanal: productividad - calidad - control
3. Instructivo inducción nuevos asesores del centro regulador
4. Instructivo del proyecto integración de Redes integrales
5. Instructivo enrutador
6. Manual del usuario de integra para el proyecto del RIIPS
7. Manuales de autorizaciones, referencia y contrarreferencia,  OD-RS-05. Algoritmos de regulación
9. Apego a la metodología para el seguimiento de la ruta crítica del PAMEC 
10. Seguimiento y monitoreo a los indicadores del POA - control directo a los indicadores del proceso</t>
  </si>
  <si>
    <t>1. PD-GJ-06 Procedimiento de atención a procesos judiciales, jurisdiccionales y cobros coactivos 
2. Seguimiento permanente a demandas (manual)
3. Seguimientos indicadores</t>
  </si>
  <si>
    <t>1. GV-PO-01 Política de entrega, uso y devolución de equipos tecnológicos
2. Realización de inventario físico periódicos de entrada y salida de activos físicos
3. Procedimiento de entrega, devolución y mantenimiento de equipos tecnológicos. (Está en revisión por parte del proceso de gestión de calidad para su aprobación).
4. Escalas de verificación de facturas, soportes, entre otros (auxiliar, analista y jefe)</t>
  </si>
  <si>
    <t>1. MA-GV-01 Manual de gestión documental
2. PD-GV-05 Procedimiento de organización documentada
3. PD-GV-09 Procedimiento de actualización TRD
4. PD-GV-10 Procedimiento de eliminación documental
5. PD-GV-11 Procedimiento transferencia documental
6. PD-GV-12 Procedimiento de consultas y préstamo de documentos.
7. Control en la Restricciones del acceso 
8. FO-GV-12 Formato préstamo físico de documentos
9. Se cuentan con recursos físicos necesarios para la custodia 
10. Inventario documental
11. Rótulos de carpetas</t>
  </si>
  <si>
    <t>1. MA-GV-01 Manual de gestión documental
2. PD-GV-05 Procedimiento de organización documental  
3. Verificación y cumplimiento de la relación contractual (proveedor)
4. PD-GV-11 Procedimiento transferencia documental</t>
  </si>
  <si>
    <t xml:space="preserve">1. MA-GJ-01 Manual de contratación (Jurídica)
2. PD-GV-03 Procedimiento de bienes y activos fijos
3. PD-GV-14 Procedimiento de compras
4. Inventario actualizado recursos físicos de la organización 
5. Comité de contratación
6. Históricos de cotizaciones </t>
  </si>
  <si>
    <t xml:space="preserve">
Aplicativo creado para la Gestión de PQRSF. Responsable: Jefe de atención al usuario</t>
  </si>
  <si>
    <t>Diseño de nuevas transacciones, aplicativos y disposiciones en Conexiones Savia para garantizar procesos automatizados</t>
  </si>
  <si>
    <t xml:space="preserve">1. Crédito con la ADRES, el cual presta a través de la LMA, se realiza el giro directo - hay que relacionar facturas, pagares, carta de instrucciones, entre otros soportes.                                   
 2. Convocatoria General para que las IPS presentaran las propuestas a la compra de Cartera según las condiciones dadas por el Adres en la Resolución 619 de 2020 </t>
  </si>
  <si>
    <t xml:space="preserve">1. Seguimiento y verificación en el sistema
2. Trabajo manual: TI suministra base de datos de la facturación que extraen en Conexiones, Tesoreria cruza la facturación que registra en SAP vs Base de Datos, valida valor de factura, glosa, pago y total a pagar (y el cargue de estos componentes al Sistema SAP posteriormente se valida en el sistema SAP que la factura nunca se haya pagado y se marcan los registros como verificados). Estas facturas validadas son las que se toman para los pagos. 
3. Equipo de analistas para validar toda la información del sistema
4. En caso de novedades se remite a las áreas                          
5. Conciliación constante para realizar la programación de los pagos y con los prestadores. </t>
  </si>
  <si>
    <r>
      <t xml:space="preserve">1. PD-GF-13 Procedimiento Recobros NO PBS                        
2. Certificación de Deuda al ente territorial.
3. Cobro Administrativo y persuasivo
(se remite la información a la secretaria general para realizar cobros coactivos Procuraduría, Supersalud).
4. Implementación de la politica de cartera </t>
    </r>
    <r>
      <rPr>
        <b/>
        <sz val="12"/>
        <color theme="1"/>
        <rFont val="Arial"/>
        <family val="2"/>
      </rPr>
      <t>(Implementada como DG-GF-01 Directiva Gerencial de pagos y manejo de cartera)</t>
    </r>
    <r>
      <rPr>
        <sz val="12"/>
        <color theme="1"/>
        <rFont val="Arial"/>
        <family val="2"/>
      </rPr>
      <t xml:space="preserve"> (ejecutar el proceso de cobro y remitir al área juridica)</t>
    </r>
  </si>
  <si>
    <t>1. PD-GF-13 Procedimiento Recobros NO PBS                        
2. Certificación de Deuda al ente territorial.
3. Cobro Administrativo y persuasivo
(se remite la información a la secretaria general para realizar cobros coactivos Procuraduría, Supersalud).
4. Implementación de la politica de cartera (Implementada como DG-GF-01 Directiva Gerencial de pagos y manejo de cartera) (ejecutar el proceso de cobro y remitir al área juridica)</t>
  </si>
  <si>
    <r>
      <t>1. AU-1-PD01 Procedimiento gestión de PQRD
2. Seguimiento a las PQRD e Indicadores (Base de datos e informe PQRD mensual)
3. Gestión de las PQRD y direccionamiento de estas a las dependencias encargadas.
4. Instructivo de seguimiento a las auxiliares, a las áreas e IPS. (Auxiliar solo gestiona) (En construcción con TI)
5. Instructivo para el manejo del nuevo aplicativo creado para la Gestión de PQRSF.(En construcción con TI). Parametrización esta en el aplicativo a quien se debe enviar la información)
6. Reuniones en comites primarios
7. Cronograma y actas de las mesas de trabajo (Las IPS) Mensual de acuerdo a le necesidad. (Control efectivo).
8</t>
    </r>
    <r>
      <rPr>
        <b/>
        <sz val="12"/>
        <color theme="1"/>
        <rFont val="Arial"/>
        <family val="2"/>
      </rPr>
      <t xml:space="preserve">. Cumplimiento a la clausula contractual a la gestión de PQRSF por parte de la red contratada </t>
    </r>
  </si>
  <si>
    <r>
      <t xml:space="preserve">1. IN- GF-08 Instructivo de respuesta a glosa
2. Sistema de alertas semaforizado - SEMAFORIZACIÓN
3. Análisis y monitoreo de los reportes generados por los lideres
4. Análisis de los ciclos de glosa, re-glosa y no acuerdo.
</t>
    </r>
    <r>
      <rPr>
        <b/>
        <sz val="12"/>
        <color theme="1"/>
        <rFont val="Arial"/>
        <family val="2"/>
      </rPr>
      <t xml:space="preserve">5. Mesas de trabajo con los procesos
6. Prueba piloto con 8 IPS en articulación con Auditoría medica integral y gestión clínica (Esta en proceso de conformación -  Equipos conformados)
7. Nuevos modelos innovadores de Contratación (RIA Nefrología, se paga anticipadamente para garatizar atención integral) </t>
    </r>
  </si>
  <si>
    <t>1. Seguimiento y monitoreo constante de indicadores de gestión y calidad
2. Comucados a los procesos frente a los inconvenientes presentados en el desarrollo de la plataforma (TI, Acceso)</t>
  </si>
  <si>
    <t xml:space="preserve">1. PD-GH-02 Procedimiento compensación y nómina
2. FO-GH-34 Formato reporte de novedades de nómina
3. Software de nómina debidamente parametrizado - HELISA
4. Validaciones por parte de contabilidad y gestión humana
5. Fortalecimiento del Sistema Información de Nomina </t>
  </si>
  <si>
    <t>1. Análisis permanente de información de perdida de afiliados.
2. Seguimiento mensual al indicador
3. Con base en los procesos del ADRES surge información respecto a las desafiliaciones y traslados - Informe mensual que se comparte con los grupos primarios.
4. Análisis mensual de ingresos por UPC (Brutos, netos, restituciones y reconocimientos)
5. Seguimiento al indicador Fidelización de los afiliados
6. Seguimiento al indicador Calidad del dato
7. Procesamiento de la información de regimen subsiado afiliados: Se actualizó
8. PD-GA-O1 Procedimiento afiliación del regimen subsidiado
9. Informe mensual que sale de los grupos primarios
10. Indicadores POA (Crecimiento base de afiliados) Analisis del por que no se cumple la meta y esta discriminado por los regimenes (Contributivo y subsidiado)</t>
  </si>
  <si>
    <r>
      <t xml:space="preserve">1. PD-RS-15 Procedimiento Seguimiento a Productos Farmacéuticos
2. PG- RS- 04 Programa de Farmacovigilancia
3. PG- RS- 05 Programa de Tecnovigilancia 
4. </t>
    </r>
    <r>
      <rPr>
        <b/>
        <sz val="12"/>
        <color theme="1"/>
        <rFont val="Arial"/>
        <family val="2"/>
      </rPr>
      <t>PG-RS-07 Programa Reactivovigilancia</t>
    </r>
    <r>
      <rPr>
        <sz val="12"/>
        <color theme="1"/>
        <rFont val="Arial"/>
        <family val="2"/>
      </rPr>
      <t xml:space="preserve">
5. FO- RS- 45 Formato de reporte de casos de Farmacovigilancia a prestadores
</t>
    </r>
    <r>
      <rPr>
        <b/>
        <sz val="12"/>
        <color theme="1"/>
        <rFont val="Arial"/>
        <family val="2"/>
      </rPr>
      <t xml:space="preserve">6. FO-RS-75 Formato consolidado de reporte efectos Indeseados RDIV
7. FO-RS-61 Formato consolidado de Reporte Evento e Incidentes Adversos
FO-RS-63 Formato verificación cumplimiento reporte trimestral en cero </t>
    </r>
    <r>
      <rPr>
        <sz val="12"/>
        <color theme="1"/>
        <rFont val="Arial"/>
        <family val="2"/>
      </rPr>
      <t xml:space="preserve">
8. Mesas de trabajo con los prestadores
9. Implementación y seguimiento a los planes de mejoramiento
10. Asesoría y asistencia técnica a los prestadores
11. Auditoría a los programas de Farmacovigilancia, Tecnovigilancia y Reactivovigilancia
</t>
    </r>
  </si>
  <si>
    <t>1. PD-RS-15 Procedimiento Seguimiento a Productos Farmacéuticos
2. PG- RS- 04 Programa de Farmacovigilancia
3. PG- RS- 05 Programa de Tecnovigilancia 
4. PG-RS-07 Programa Reactivovigilancia
5. FO- RS- 45 Formato de reporte de casos de Farmacovigilancia a prestadores
6. FO-RS-75 Formato consolidado de reporte efectos Indeseados RDIV
7. FO-RS-61 Formato consolidado de Reporte Evento e Incidentes Adversos
FO-RS-63 Formato verificación cumplimiento reporte trimestral en cero 
8. Mesas de trabajo con los prestadores
9. Implementación y seguimiento a los planes de mejoramiento
10. Asesoría y asistencia técnica a los prestadores
11. Auditoría a los programas de Farmacovigilancia, Tecnovigilancia y Reactivovigilancia</t>
  </si>
  <si>
    <r>
      <t>1. PD- RS -20 Procedimiento de gestión de tecnologías no PBS con preinscripción MIPRES
2. Asesoría y asistencia técnica a los prestadores
3. Capacitaciones a la red de prestadores
4. Reporte semanal a los prestadores respecto a el estado de sus solicitudes NO PBS
5. Envío de estadística MIPRES a los prestadores de manera mensual.
6. Disponibilidad de correo electrónico y chat para todo lo relacionado con inquietudes MIPRES. (Oportunidad)
7. La implementación de una nueva plataforma tecnológica para la gestión de las tecnologías no financiadas con cargo a la UPC y servicios complementarios (Control automático: Software Mipres.com)</t>
    </r>
    <r>
      <rPr>
        <b/>
        <sz val="12"/>
        <color theme="1"/>
        <rFont val="Arial"/>
        <family val="2"/>
      </rPr>
      <t xml:space="preserve">
8. Pagina web para consulta del estado de prescripciones de tecnologias NO PBS por parte de los prestadores y colaboradores de la EPS</t>
    </r>
  </si>
  <si>
    <t>Inoportunidad en el reporte de los eventos adversos e incidentes relacionados con los programas de farmaco, tecno y reactivovigilancia por parte de la red de prestadores.</t>
  </si>
  <si>
    <t>1. PD-GT-01 Procedimiento evaluación independiente
2. PD-GT-02 Procedimiento evaluación Sistema de Control Interno
3. OD-GT-03 Hoja de vida del procedimiento de evaluación independiente
4. FO-GT-07 Formato programa de auditoría
5. Documentación actualizada (Guía metodológica bajo las técnicas vanguardistas).
6. Capacitación permanente sobre normas locales e internacionales en auditoría.
7. Validación del informe por otro auditor y por el director del área.
8. Adecuada formulación del programa</t>
  </si>
  <si>
    <t>Riesgo materializado compartido con el área de TI: No hay integralidad en los Sistemas de información (integra, Conexiones savia vs SAP)</t>
  </si>
  <si>
    <t>R129</t>
  </si>
  <si>
    <t>Error en la elaboración del contrato o no legalización del mismo de manera oportuna</t>
  </si>
  <si>
    <t>1. Sanciones jurídicas , multas o reclamos por parte de los empleados y/o aprendices 
2.  Reprocesos en las áreas de Gestión Humana y Jurídica</t>
  </si>
  <si>
    <t xml:space="preserve">1. Atención al detalle 
2. Mal conteo o calculo de las fechas </t>
  </si>
  <si>
    <t xml:space="preserve">Auxiliar de gestión humana
Analista de Contratación </t>
  </si>
  <si>
    <t xml:space="preserve">Se manda a elaborar otro si al contrato de trabajo para poderlo corregir. </t>
  </si>
  <si>
    <t>1. Revisión y validación por parte de gestión Humana y Jurídica 
2. Formato en Excel donde se relaciona la información para la elaboración de los contratos</t>
  </si>
  <si>
    <t>1. Diligenciamiento de la base de datos y la revisión posterior una vez es emitido el documento por parte del área Juridica.</t>
  </si>
  <si>
    <r>
      <t>1. PD- RS -20 Procedimiento de gestión de tecnologías no PBS con preinscripción MIPRES</t>
    </r>
    <r>
      <rPr>
        <b/>
        <sz val="12"/>
        <color theme="1"/>
        <rFont val="Arial"/>
        <family val="2"/>
      </rPr>
      <t xml:space="preserve">
</t>
    </r>
    <r>
      <rPr>
        <sz val="12"/>
        <color theme="1"/>
        <rFont val="Arial"/>
        <family val="2"/>
      </rPr>
      <t>2</t>
    </r>
    <r>
      <rPr>
        <sz val="12"/>
        <rFont val="Arial"/>
        <family val="2"/>
      </rPr>
      <t>. Asesoría y asistencia técnica a los prestadores
3. Capacitaciones a la red de prestadores
4. Reporte semanal a los prestadores respecto a el estado de sus solicitudes NO PBS
5. Envío de estadística MIPRES a los prestadores de manera mensual.
6. Disponibilidad de correo electrónico y chat para todo lo relacionado con inquietudes MIPRES. (Oportunidad)
7. La implementación de una nueva plataforma tecnológica para la gestión de las tecnologías no financiadas con cargo a la UPC y servicios complementarios (Control automático: Software Mipres.com)
8</t>
    </r>
    <r>
      <rPr>
        <b/>
        <sz val="12"/>
        <rFont val="Arial"/>
        <family val="2"/>
      </rPr>
      <t>. Página web para consulta del estado de prescripciones de tecnologias NO PBS por parte de los prestadores y colaboradores de la EPS</t>
    </r>
    <r>
      <rPr>
        <sz val="12"/>
        <color theme="1"/>
        <rFont val="Arial"/>
        <family val="2"/>
      </rPr>
      <t xml:space="preserve">
</t>
    </r>
  </si>
  <si>
    <r>
      <t xml:space="preserve">1. Solicitar la información con base en la normatividad aplicable.
2. Establecer en cláusulas contractuales las condiciones de acceso a la información.
3. Describir en los procesos y subprocesos las condiciones del manejo de la información en la EPS.
</t>
    </r>
    <r>
      <rPr>
        <b/>
        <sz val="12"/>
        <color theme="1"/>
        <rFont val="Arial"/>
        <family val="2"/>
      </rPr>
      <t xml:space="preserve">4. Requerir a las áreas involucradas un sustento o evidencia de la situación encontrada.
</t>
    </r>
  </si>
  <si>
    <t>Notificación a la Gerencia.
Dejar consignada la situación en el informe y consignarlo en el plan de mejora.</t>
  </si>
  <si>
    <t>R2, R29, R63, R80, R99, R110, R111, R112, R114, R117, R122, R125, R126, R127, R129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</si>
</sst>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0"/>
      <color theme="1"/>
      <name val="Arial"/>
      <family val="2"/>
    </font>
    <font>
      <sz val="10"/>
      <color theme="1"/>
      <name val="Arial"/>
      <family val="2"/>
    </font>
    <font>
      <sz val="10"/>
      <name val="Arial"/>
      <family val="2"/>
    </font>
    <font>
      <sz val="11"/>
      <color theme="1"/>
      <name val="Arial"/>
      <family val="2"/>
    </font>
    <font>
      <b/>
      <sz val="11"/>
      <color theme="1"/>
      <name val="Calibri"/>
      <family val="2"/>
      <scheme val="minor"/>
    </font>
    <font>
      <b/>
      <sz val="12"/>
      <color theme="1"/>
      <name val="Arial"/>
      <family val="2"/>
    </font>
    <font>
      <b/>
      <sz val="11"/>
      <color rgb="FFFFFFFF"/>
      <name val="Arial"/>
      <family val="2"/>
    </font>
    <font>
      <sz val="11"/>
      <color rgb="FF000000"/>
      <name val="Arial"/>
      <family val="2"/>
    </font>
    <font>
      <b/>
      <u/>
      <sz val="11"/>
      <color rgb="FF000000"/>
      <name val="Arial"/>
      <family val="2"/>
    </font>
    <font>
      <sz val="26"/>
      <color theme="1"/>
      <name val="Calibri"/>
      <family val="2"/>
      <scheme val="minor"/>
    </font>
    <font>
      <sz val="28"/>
      <color theme="1"/>
      <name val="Calibri"/>
      <family val="2"/>
      <scheme val="minor"/>
    </font>
    <font>
      <b/>
      <i/>
      <sz val="11"/>
      <color rgb="FF000000"/>
      <name val="Arial"/>
      <family val="2"/>
    </font>
    <font>
      <sz val="9"/>
      <color theme="1"/>
      <name val="Arial"/>
      <family val="2"/>
    </font>
    <font>
      <b/>
      <sz val="9"/>
      <color theme="1"/>
      <name val="Arial"/>
      <family val="2"/>
    </font>
    <font>
      <b/>
      <sz val="9"/>
      <color indexed="81"/>
      <name val="Tahoma"/>
      <family val="2"/>
    </font>
    <font>
      <sz val="9"/>
      <color indexed="81"/>
      <name val="Tahoma"/>
      <family val="2"/>
    </font>
    <font>
      <b/>
      <sz val="11"/>
      <color rgb="FF000000"/>
      <name val="Arial"/>
      <family val="2"/>
    </font>
    <font>
      <sz val="11"/>
      <color rgb="FFFF0000"/>
      <name val="Calibri"/>
      <family val="2"/>
      <scheme val="minor"/>
    </font>
    <font>
      <sz val="11"/>
      <name val="Arial"/>
      <family val="2"/>
    </font>
    <font>
      <sz val="12"/>
      <color theme="1"/>
      <name val="Arial"/>
      <family val="2"/>
    </font>
    <font>
      <b/>
      <sz val="11"/>
      <color theme="1"/>
      <name val="Arial"/>
      <family val="2"/>
    </font>
    <font>
      <b/>
      <sz val="11"/>
      <color theme="0"/>
      <name val="Calibri"/>
      <family val="2"/>
      <scheme val="minor"/>
    </font>
    <font>
      <sz val="11"/>
      <color theme="0"/>
      <name val="Calibri"/>
      <family val="2"/>
      <scheme val="minor"/>
    </font>
    <font>
      <b/>
      <sz val="11"/>
      <color theme="0"/>
      <name val="Arial"/>
      <family val="2"/>
    </font>
    <font>
      <b/>
      <sz val="10"/>
      <color theme="0"/>
      <name val="Arial"/>
      <family val="2"/>
    </font>
    <font>
      <sz val="8"/>
      <name val="Calibri"/>
      <family val="2"/>
      <scheme val="minor"/>
    </font>
    <font>
      <sz val="11"/>
      <name val="Calibri"/>
      <family val="2"/>
      <scheme val="minor"/>
    </font>
    <font>
      <sz val="12"/>
      <name val="Arial"/>
      <family val="2"/>
    </font>
    <font>
      <sz val="12"/>
      <color rgb="FFFF0000"/>
      <name val="Arial"/>
      <family val="2"/>
    </font>
    <font>
      <sz val="11"/>
      <color rgb="FFFF0000"/>
      <name val="Arial"/>
      <family val="2"/>
    </font>
    <font>
      <b/>
      <sz val="11"/>
      <name val="Arial"/>
      <family val="2"/>
    </font>
    <font>
      <u/>
      <sz val="12"/>
      <color theme="1"/>
      <name val="Arial"/>
      <family val="2"/>
    </font>
    <font>
      <sz val="14"/>
      <color rgb="FFFF0000"/>
      <name val="Arial"/>
      <family val="2"/>
    </font>
    <font>
      <b/>
      <sz val="12"/>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006666"/>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505E"/>
        <bgColor indexed="64"/>
      </patternFill>
    </fill>
  </fills>
  <borders count="78">
    <border>
      <left/>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609">
    <xf numFmtId="0" fontId="0" fillId="0" borderId="0" xfId="0"/>
    <xf numFmtId="0" fontId="2" fillId="0" borderId="0" xfId="0" applyFont="1" applyAlignment="1">
      <alignment horizontal="center" vertical="center"/>
    </xf>
    <xf numFmtId="0" fontId="2" fillId="0" borderId="0" xfId="0" applyFont="1"/>
    <xf numFmtId="0" fontId="2" fillId="0" borderId="11" xfId="0" applyFont="1" applyBorder="1" applyAlignment="1">
      <alignment vertical="center" wrapText="1"/>
    </xf>
    <xf numFmtId="0" fontId="2" fillId="0" borderId="11" xfId="0" applyFont="1" applyBorder="1" applyAlignment="1">
      <alignment vertical="center"/>
    </xf>
    <xf numFmtId="0" fontId="2" fillId="0" borderId="0" xfId="0" applyFont="1" applyFill="1" applyAlignment="1">
      <alignment horizontal="center"/>
    </xf>
    <xf numFmtId="0" fontId="2" fillId="0" borderId="0" xfId="0" applyFont="1" applyFill="1"/>
    <xf numFmtId="0" fontId="4" fillId="0" borderId="16" xfId="0" applyFont="1" applyFill="1" applyBorder="1" applyAlignment="1">
      <alignment horizontal="center"/>
    </xf>
    <xf numFmtId="0" fontId="4" fillId="0" borderId="36" xfId="0" applyFont="1" applyFill="1" applyBorder="1" applyAlignment="1">
      <alignment horizontal="center"/>
    </xf>
    <xf numFmtId="0" fontId="4" fillId="0" borderId="15" xfId="0" applyFont="1" applyFill="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2" fillId="0" borderId="11" xfId="0" applyFont="1" applyFill="1" applyBorder="1" applyAlignment="1">
      <alignment horizontal="right" vertical="center"/>
    </xf>
    <xf numFmtId="0" fontId="4" fillId="0" borderId="34" xfId="0" applyFont="1" applyFill="1" applyBorder="1" applyAlignment="1">
      <alignment horizontal="center"/>
    </xf>
    <xf numFmtId="0" fontId="4" fillId="0" borderId="0" xfId="0" applyFont="1" applyFill="1" applyBorder="1" applyAlignment="1">
      <alignment horizontal="center"/>
    </xf>
    <xf numFmtId="0" fontId="4" fillId="0" borderId="27" xfId="0" applyFont="1" applyFill="1" applyBorder="1" applyAlignment="1">
      <alignment horizontal="center"/>
    </xf>
    <xf numFmtId="49" fontId="2" fillId="0" borderId="11" xfId="0" applyNumberFormat="1" applyFont="1" applyFill="1" applyBorder="1" applyAlignment="1">
      <alignment horizontal="right" vertical="center"/>
    </xf>
    <xf numFmtId="14" fontId="2" fillId="0" borderId="11" xfId="0" applyNumberFormat="1" applyFont="1" applyFill="1" applyBorder="1" applyAlignment="1">
      <alignment horizontal="right" vertical="center"/>
    </xf>
    <xf numFmtId="0" fontId="4" fillId="0" borderId="28" xfId="0" applyFont="1" applyFill="1" applyBorder="1" applyAlignment="1">
      <alignment horizontal="center"/>
    </xf>
    <xf numFmtId="0" fontId="4" fillId="0" borderId="31" xfId="0" applyFont="1" applyFill="1" applyBorder="1" applyAlignment="1">
      <alignment horizontal="center"/>
    </xf>
    <xf numFmtId="0" fontId="4" fillId="0" borderId="30" xfId="0" applyFont="1" applyFill="1" applyBorder="1" applyAlignment="1">
      <alignment horizontal="center"/>
    </xf>
    <xf numFmtId="0" fontId="7" fillId="9" borderId="44" xfId="0" applyFont="1" applyFill="1" applyBorder="1" applyAlignment="1">
      <alignment horizontal="center" vertical="center"/>
    </xf>
    <xf numFmtId="0" fontId="7" fillId="9" borderId="41" xfId="0" applyFont="1" applyFill="1" applyBorder="1" applyAlignment="1">
      <alignment horizontal="center" vertical="center"/>
    </xf>
    <xf numFmtId="0" fontId="7" fillId="9" borderId="4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8" fillId="0" borderId="38" xfId="0" applyFont="1" applyBorder="1" applyAlignment="1">
      <alignment horizontal="justify" vertical="center" wrapText="1"/>
    </xf>
    <xf numFmtId="0" fontId="8" fillId="0" borderId="45" xfId="0" applyFont="1" applyBorder="1" applyAlignment="1">
      <alignment horizontal="justify" vertical="center"/>
    </xf>
    <xf numFmtId="0" fontId="7" fillId="9" borderId="46" xfId="0" applyFont="1" applyFill="1" applyBorder="1" applyAlignment="1">
      <alignment horizontal="center" vertical="center"/>
    </xf>
    <xf numFmtId="0" fontId="10" fillId="0" borderId="0" xfId="0" applyFont="1" applyAlignment="1">
      <alignment horizontal="center" vertical="center"/>
    </xf>
    <xf numFmtId="0" fontId="4" fillId="0" borderId="41" xfId="0" applyFont="1" applyBorder="1" applyAlignment="1">
      <alignment horizontal="justify" vertical="center"/>
    </xf>
    <xf numFmtId="0" fontId="4" fillId="0" borderId="41" xfId="0" applyFont="1" applyBorder="1" applyAlignment="1">
      <alignment horizontal="center" vertical="center"/>
    </xf>
    <xf numFmtId="0" fontId="4" fillId="8" borderId="44"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8" fillId="0" borderId="41" xfId="0" applyFont="1" applyBorder="1" applyAlignment="1">
      <alignment horizontal="justify" vertical="center" wrapText="1"/>
    </xf>
    <xf numFmtId="0" fontId="11" fillId="0" borderId="0" xfId="0" applyFont="1" applyAlignment="1">
      <alignment horizontal="center" vertical="center"/>
    </xf>
    <xf numFmtId="0" fontId="4" fillId="6" borderId="44" xfId="0" applyFont="1" applyFill="1" applyBorder="1" applyAlignment="1">
      <alignment horizontal="center" vertical="center" wrapText="1"/>
    </xf>
    <xf numFmtId="0" fontId="7" fillId="9" borderId="44" xfId="0" applyFont="1" applyFill="1" applyBorder="1" applyAlignment="1">
      <alignment horizontal="left" vertical="center" wrapText="1"/>
    </xf>
    <xf numFmtId="0" fontId="8" fillId="8" borderId="41" xfId="0" applyFont="1" applyFill="1" applyBorder="1" applyAlignment="1">
      <alignment horizontal="center" vertical="center"/>
    </xf>
    <xf numFmtId="0" fontId="8" fillId="6" borderId="41" xfId="0" applyFont="1" applyFill="1" applyBorder="1" applyAlignment="1">
      <alignment horizontal="center" vertical="center"/>
    </xf>
    <xf numFmtId="0" fontId="8" fillId="7" borderId="41"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8" fillId="4" borderId="41" xfId="0" applyFont="1" applyFill="1" applyBorder="1" applyAlignment="1">
      <alignment horizontal="center" vertical="center"/>
    </xf>
    <xf numFmtId="0" fontId="6" fillId="4" borderId="44"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7" fillId="9" borderId="41" xfId="0" applyFont="1" applyFill="1" applyBorder="1" applyAlignment="1">
      <alignment horizontal="justify" vertical="center"/>
    </xf>
    <xf numFmtId="0" fontId="13" fillId="0" borderId="0" xfId="0" applyFont="1"/>
    <xf numFmtId="0" fontId="14" fillId="0" borderId="33" xfId="0" applyFont="1" applyBorder="1" applyAlignment="1">
      <alignment horizontal="center" vertical="center" wrapText="1"/>
    </xf>
    <xf numFmtId="0" fontId="13" fillId="10" borderId="25" xfId="0" applyFont="1" applyFill="1" applyBorder="1" applyAlignment="1">
      <alignment horizontal="center" vertical="center" wrapText="1"/>
    </xf>
    <xf numFmtId="0" fontId="13" fillId="11" borderId="2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47" xfId="0" applyFont="1" applyFill="1" applyBorder="1" applyAlignment="1">
      <alignment horizontal="center" vertical="center" wrapText="1"/>
    </xf>
    <xf numFmtId="0" fontId="13" fillId="0" borderId="0" xfId="0" applyFont="1" applyAlignment="1">
      <alignment horizontal="center" vertical="center" wrapText="1"/>
    </xf>
    <xf numFmtId="0" fontId="13" fillId="12" borderId="48" xfId="0" applyFont="1" applyFill="1" applyBorder="1" applyAlignment="1">
      <alignment horizontal="left" vertical="center" wrapText="1" indent="1"/>
    </xf>
    <xf numFmtId="0" fontId="14" fillId="12" borderId="7" xfId="0" applyFont="1" applyFill="1" applyBorder="1" applyAlignment="1">
      <alignment horizontal="center" vertical="center"/>
    </xf>
    <xf numFmtId="0" fontId="13" fillId="12" borderId="5"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8" xfId="0" applyFont="1" applyFill="1" applyBorder="1" applyAlignment="1">
      <alignment horizontal="center" vertical="center"/>
    </xf>
    <xf numFmtId="0" fontId="13" fillId="12" borderId="49" xfId="0" applyFont="1" applyFill="1" applyBorder="1" applyAlignment="1">
      <alignment horizontal="left" vertical="center" wrapText="1" indent="1"/>
    </xf>
    <xf numFmtId="0" fontId="14" fillId="12" borderId="29" xfId="0" applyFont="1" applyFill="1" applyBorder="1" applyAlignment="1">
      <alignment horizontal="center" vertical="center"/>
    </xf>
    <xf numFmtId="0" fontId="13" fillId="12" borderId="10" xfId="0" applyFont="1" applyFill="1" applyBorder="1" applyAlignment="1">
      <alignment horizontal="center" vertical="center"/>
    </xf>
    <xf numFmtId="0" fontId="13" fillId="12" borderId="11" xfId="0" applyFont="1" applyFill="1" applyBorder="1" applyAlignment="1">
      <alignment horizontal="center" vertical="center"/>
    </xf>
    <xf numFmtId="0" fontId="13" fillId="12" borderId="14" xfId="0" applyFont="1" applyFill="1" applyBorder="1" applyAlignment="1">
      <alignment horizontal="center" vertical="center"/>
    </xf>
    <xf numFmtId="0" fontId="13" fillId="12" borderId="50" xfId="0" applyFont="1" applyFill="1" applyBorder="1" applyAlignment="1">
      <alignment horizontal="left" vertical="center" wrapText="1" indent="1"/>
    </xf>
    <xf numFmtId="0" fontId="14" fillId="12" borderId="20"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8" xfId="0" applyFont="1" applyFill="1" applyBorder="1" applyAlignment="1">
      <alignment horizontal="center" vertical="center"/>
    </xf>
    <xf numFmtId="0" fontId="13" fillId="12" borderId="21" xfId="0" applyFont="1" applyFill="1" applyBorder="1" applyAlignment="1">
      <alignment horizontal="center" vertical="center"/>
    </xf>
    <xf numFmtId="0" fontId="13" fillId="13" borderId="48" xfId="0" applyFont="1" applyFill="1" applyBorder="1" applyAlignment="1">
      <alignment horizontal="left" vertical="center" wrapText="1" indent="1"/>
    </xf>
    <xf numFmtId="0" fontId="14" fillId="13" borderId="7" xfId="0" applyFont="1" applyFill="1" applyBorder="1" applyAlignment="1">
      <alignment horizontal="center" vertical="center"/>
    </xf>
    <xf numFmtId="0" fontId="13" fillId="13" borderId="5" xfId="0" applyFont="1" applyFill="1" applyBorder="1" applyAlignment="1">
      <alignment horizontal="center" vertical="center"/>
    </xf>
    <xf numFmtId="0" fontId="13" fillId="13" borderId="6" xfId="0" applyFont="1" applyFill="1" applyBorder="1" applyAlignment="1">
      <alignment horizontal="center" vertical="center"/>
    </xf>
    <xf numFmtId="0" fontId="13" fillId="13" borderId="8" xfId="0" applyFont="1" applyFill="1" applyBorder="1" applyAlignment="1">
      <alignment horizontal="center" vertical="center"/>
    </xf>
    <xf numFmtId="0" fontId="13" fillId="13" borderId="49" xfId="0" applyFont="1" applyFill="1" applyBorder="1" applyAlignment="1">
      <alignment horizontal="left" vertical="center" wrapText="1" indent="1"/>
    </xf>
    <xf numFmtId="0" fontId="14" fillId="13" borderId="13" xfId="0" applyFont="1" applyFill="1" applyBorder="1" applyAlignment="1">
      <alignment horizontal="center" vertical="center"/>
    </xf>
    <xf numFmtId="0" fontId="13" fillId="13" borderId="10" xfId="0" applyFont="1" applyFill="1" applyBorder="1" applyAlignment="1">
      <alignment horizontal="center" vertical="center"/>
    </xf>
    <xf numFmtId="0" fontId="13" fillId="13" borderId="11" xfId="0" applyFont="1" applyFill="1" applyBorder="1" applyAlignment="1">
      <alignment horizontal="center" vertical="center"/>
    </xf>
    <xf numFmtId="0" fontId="13" fillId="13" borderId="14" xfId="0" applyFont="1" applyFill="1" applyBorder="1" applyAlignment="1">
      <alignment horizontal="center" vertical="center"/>
    </xf>
    <xf numFmtId="0" fontId="13" fillId="13" borderId="50" xfId="0" applyFont="1" applyFill="1" applyBorder="1" applyAlignment="1">
      <alignment horizontal="left" vertical="center" wrapText="1" indent="1"/>
    </xf>
    <xf numFmtId="0" fontId="14" fillId="13" borderId="20" xfId="0" applyFont="1" applyFill="1" applyBorder="1" applyAlignment="1">
      <alignment horizontal="center" vertical="center"/>
    </xf>
    <xf numFmtId="0" fontId="13" fillId="13" borderId="19" xfId="0" applyFont="1" applyFill="1" applyBorder="1" applyAlignment="1">
      <alignment horizontal="center" vertical="center"/>
    </xf>
    <xf numFmtId="0" fontId="13" fillId="13" borderId="18" xfId="0" applyFont="1" applyFill="1" applyBorder="1" applyAlignment="1">
      <alignment horizontal="center" vertical="center"/>
    </xf>
    <xf numFmtId="0" fontId="13" fillId="13" borderId="21" xfId="0" applyFont="1" applyFill="1" applyBorder="1" applyAlignment="1">
      <alignment horizontal="center" vertical="center"/>
    </xf>
    <xf numFmtId="0" fontId="13" fillId="14" borderId="51" xfId="0" applyFont="1" applyFill="1" applyBorder="1" applyAlignment="1">
      <alignment horizontal="left" vertical="center" wrapText="1" indent="1"/>
    </xf>
    <xf numFmtId="0" fontId="13" fillId="11" borderId="30" xfId="0" applyFont="1" applyFill="1" applyBorder="1" applyAlignment="1">
      <alignment horizontal="center" vertical="center"/>
    </xf>
    <xf numFmtId="0" fontId="13" fillId="11" borderId="26" xfId="0" applyFont="1" applyFill="1" applyBorder="1" applyAlignment="1">
      <alignment horizontal="center" vertical="center"/>
    </xf>
    <xf numFmtId="0" fontId="13" fillId="11" borderId="32" xfId="0" applyFont="1" applyFill="1" applyBorder="1" applyAlignment="1">
      <alignment horizontal="center" vertical="center"/>
    </xf>
    <xf numFmtId="0" fontId="13" fillId="14" borderId="49" xfId="0" applyFont="1" applyFill="1" applyBorder="1" applyAlignment="1">
      <alignment horizontal="left" vertical="center" wrapText="1" indent="1"/>
    </xf>
    <xf numFmtId="0" fontId="14" fillId="12" borderId="13" xfId="0" applyFont="1" applyFill="1" applyBorder="1" applyAlignment="1">
      <alignment horizontal="center" vertical="center"/>
    </xf>
    <xf numFmtId="0" fontId="13" fillId="11" borderId="10" xfId="0" applyFont="1" applyFill="1" applyBorder="1" applyAlignment="1">
      <alignment horizontal="center" vertical="center"/>
    </xf>
    <xf numFmtId="0" fontId="13" fillId="11" borderId="11" xfId="0" applyFont="1" applyFill="1" applyBorder="1" applyAlignment="1">
      <alignment horizontal="center" vertical="center"/>
    </xf>
    <xf numFmtId="0" fontId="13" fillId="11" borderId="1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14" borderId="50" xfId="0" applyFont="1" applyFill="1" applyBorder="1" applyAlignment="1">
      <alignment horizontal="left" vertical="center" wrapText="1" indent="1"/>
    </xf>
    <xf numFmtId="0" fontId="13" fillId="11" borderId="19" xfId="0" applyFont="1" applyFill="1" applyBorder="1" applyAlignment="1">
      <alignment horizontal="center" vertical="center"/>
    </xf>
    <xf numFmtId="0" fontId="13" fillId="11" borderId="18" xfId="0" applyFont="1" applyFill="1" applyBorder="1" applyAlignment="1">
      <alignment horizontal="center" vertical="center"/>
    </xf>
    <xf numFmtId="0" fontId="13" fillId="11" borderId="21" xfId="0" applyFont="1" applyFill="1" applyBorder="1" applyAlignment="1">
      <alignment horizontal="center" vertical="center"/>
    </xf>
    <xf numFmtId="0" fontId="13" fillId="0" borderId="0" xfId="0" applyFont="1" applyAlignment="1">
      <alignment horizontal="center" vertical="center"/>
    </xf>
    <xf numFmtId="0" fontId="2" fillId="15"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5" fillId="0" borderId="11" xfId="0" applyFont="1" applyBorder="1" applyAlignment="1">
      <alignment horizontal="center" vertical="center" wrapText="1"/>
    </xf>
    <xf numFmtId="0" fontId="5" fillId="2" borderId="11" xfId="0" applyFont="1" applyFill="1" applyBorder="1" applyAlignment="1">
      <alignment horizontal="center" vertical="center" wrapText="1"/>
    </xf>
    <xf numFmtId="0" fontId="7" fillId="9" borderId="42" xfId="0" applyFont="1" applyFill="1" applyBorder="1" applyAlignment="1">
      <alignment horizontal="center" vertical="center" wrapText="1"/>
    </xf>
    <xf numFmtId="0" fontId="5" fillId="8" borderId="11" xfId="0" applyFont="1" applyFill="1" applyBorder="1" applyAlignment="1">
      <alignment horizontal="center"/>
    </xf>
    <xf numFmtId="0" fontId="5" fillId="6" borderId="11" xfId="0" applyFont="1" applyFill="1" applyBorder="1" applyAlignment="1">
      <alignment horizontal="center"/>
    </xf>
    <xf numFmtId="0" fontId="5" fillId="7" borderId="11" xfId="0" applyFont="1" applyFill="1" applyBorder="1" applyAlignment="1">
      <alignment horizontal="center"/>
    </xf>
    <xf numFmtId="0" fontId="5" fillId="4" borderId="11" xfId="0" applyFont="1" applyFill="1" applyBorder="1" applyAlignment="1">
      <alignment horizontal="center"/>
    </xf>
    <xf numFmtId="0" fontId="5" fillId="2" borderId="11" xfId="0" applyFont="1" applyFill="1" applyBorder="1" applyAlignment="1">
      <alignment horizontal="center"/>
    </xf>
    <xf numFmtId="0" fontId="0" fillId="8" borderId="11" xfId="0" applyFont="1" applyFill="1" applyBorder="1" applyAlignment="1">
      <alignment horizontal="center"/>
    </xf>
    <xf numFmtId="0" fontId="0" fillId="6" borderId="11" xfId="0" applyFont="1" applyFill="1" applyBorder="1" applyAlignment="1">
      <alignment horizontal="center"/>
    </xf>
    <xf numFmtId="0" fontId="0" fillId="7" borderId="11" xfId="0" applyFont="1" applyFill="1" applyBorder="1" applyAlignment="1">
      <alignment horizontal="center"/>
    </xf>
    <xf numFmtId="0" fontId="0" fillId="4" borderId="11" xfId="0" applyFont="1" applyFill="1" applyBorder="1" applyAlignment="1">
      <alignment horizontal="center"/>
    </xf>
    <xf numFmtId="0" fontId="5" fillId="0" borderId="0" xfId="0" applyFont="1"/>
    <xf numFmtId="0" fontId="3" fillId="15" borderId="11" xfId="0" applyFont="1" applyFill="1" applyBorder="1" applyAlignment="1">
      <alignment vertical="center" wrapText="1"/>
    </xf>
    <xf numFmtId="0" fontId="1" fillId="8"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5" fillId="2" borderId="11" xfId="0" applyFont="1" applyFill="1" applyBorder="1" applyAlignment="1">
      <alignment horizontal="center" vertical="center"/>
    </xf>
    <xf numFmtId="0" fontId="0" fillId="0" borderId="66" xfId="0" applyBorder="1" applyAlignment="1">
      <alignment horizontal="left" vertical="center" wrapText="1"/>
    </xf>
    <xf numFmtId="0" fontId="20" fillId="0" borderId="11" xfId="0" applyFont="1" applyBorder="1" applyAlignment="1">
      <alignment vertical="center" wrapText="1"/>
    </xf>
    <xf numFmtId="0" fontId="4" fillId="0" borderId="11" xfId="0" applyFont="1" applyBorder="1" applyAlignment="1">
      <alignment vertical="center" wrapText="1"/>
    </xf>
    <xf numFmtId="0" fontId="0" fillId="2" borderId="11" xfId="0" applyFill="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7" xfId="0" applyBorder="1" applyAlignment="1">
      <alignment vertical="center" wrapText="1"/>
    </xf>
    <xf numFmtId="0" fontId="19" fillId="0" borderId="11" xfId="0" applyFont="1" applyBorder="1" applyAlignment="1">
      <alignment vertical="center" wrapText="1"/>
    </xf>
    <xf numFmtId="0" fontId="0" fillId="0" borderId="67" xfId="0" applyBorder="1"/>
    <xf numFmtId="0" fontId="19" fillId="0" borderId="11" xfId="0" applyFont="1" applyBorder="1" applyAlignment="1">
      <alignment horizontal="left" vertical="center" wrapText="1"/>
    </xf>
    <xf numFmtId="0" fontId="18" fillId="0" borderId="11" xfId="0" applyFont="1" applyBorder="1" applyAlignment="1">
      <alignment horizontal="center" vertical="center"/>
    </xf>
    <xf numFmtId="0" fontId="0" fillId="0" borderId="68" xfId="0" applyBorder="1" applyAlignment="1">
      <alignment wrapText="1"/>
    </xf>
    <xf numFmtId="0" fontId="4" fillId="0" borderId="11" xfId="0" applyFont="1" applyBorder="1" applyAlignment="1">
      <alignment horizontal="left" vertical="center" wrapText="1" indent="1"/>
    </xf>
    <xf numFmtId="0" fontId="0" fillId="0" borderId="11" xfId="0" applyBorder="1"/>
    <xf numFmtId="0" fontId="0" fillId="0" borderId="14" xfId="0" applyBorder="1"/>
    <xf numFmtId="0" fontId="0" fillId="0" borderId="66" xfId="0" applyBorder="1" applyAlignment="1">
      <alignment vertical="center" wrapText="1"/>
    </xf>
    <xf numFmtId="0" fontId="4" fillId="0" borderId="11" xfId="0" applyFont="1" applyBorder="1" applyAlignment="1">
      <alignment horizontal="left" wrapText="1" indent="1"/>
    </xf>
    <xf numFmtId="0" fontId="0" fillId="0" borderId="68" xfId="0" applyBorder="1" applyAlignment="1">
      <alignment vertical="center" wrapText="1"/>
    </xf>
    <xf numFmtId="0" fontId="0" fillId="0" borderId="69" xfId="0" applyBorder="1"/>
    <xf numFmtId="0" fontId="0" fillId="0" borderId="70" xfId="0" applyBorder="1"/>
    <xf numFmtId="14" fontId="19" fillId="0" borderId="11" xfId="0" applyNumberFormat="1" applyFont="1" applyBorder="1" applyAlignment="1">
      <alignment horizontal="left" vertical="center" wrapText="1"/>
    </xf>
    <xf numFmtId="0" fontId="0" fillId="0" borderId="66" xfId="0" applyBorder="1"/>
    <xf numFmtId="0" fontId="0" fillId="0" borderId="68" xfId="0" applyBorder="1"/>
    <xf numFmtId="0" fontId="0" fillId="0" borderId="71" xfId="0" applyBorder="1"/>
    <xf numFmtId="0" fontId="3" fillId="0" borderId="11" xfId="0" applyFont="1" applyBorder="1" applyAlignment="1">
      <alignment horizontal="center" vertical="center" wrapText="1"/>
    </xf>
    <xf numFmtId="0" fontId="0" fillId="0" borderId="70" xfId="0" applyBorder="1" applyAlignment="1">
      <alignment vertical="center" wrapText="1"/>
    </xf>
    <xf numFmtId="0" fontId="4" fillId="0" borderId="11" xfId="0" applyFont="1" applyBorder="1" applyAlignment="1">
      <alignment horizontal="left" vertical="center" wrapText="1"/>
    </xf>
    <xf numFmtId="0" fontId="0" fillId="0" borderId="10" xfId="0" applyBorder="1"/>
    <xf numFmtId="0" fontId="0" fillId="0" borderId="11" xfId="0" applyBorder="1" applyAlignment="1">
      <alignment horizontal="center"/>
    </xf>
    <xf numFmtId="0" fontId="14" fillId="0" borderId="11" xfId="0" applyFont="1" applyBorder="1"/>
    <xf numFmtId="0" fontId="13" fillId="0" borderId="11" xfId="0" applyFont="1" applyBorder="1" applyAlignment="1">
      <alignment horizontal="right" vertical="center"/>
    </xf>
    <xf numFmtId="49" fontId="13" fillId="0" borderId="11" xfId="0" applyNumberFormat="1" applyFont="1" applyBorder="1" applyAlignment="1">
      <alignment horizontal="right" vertical="center"/>
    </xf>
    <xf numFmtId="14" fontId="13" fillId="0" borderId="11" xfId="0" applyNumberFormat="1" applyFont="1" applyBorder="1" applyAlignment="1">
      <alignment horizontal="right" vertical="center"/>
    </xf>
    <xf numFmtId="0" fontId="24" fillId="16" borderId="44"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0" xfId="0" applyFont="1" applyFill="1" applyAlignment="1">
      <alignment horizontal="center" vertical="center" wrapText="1"/>
    </xf>
    <xf numFmtId="0" fontId="24" fillId="16" borderId="65" xfId="0" applyFont="1" applyFill="1" applyBorder="1" applyAlignment="1">
      <alignment horizontal="center" vertical="center" wrapText="1"/>
    </xf>
    <xf numFmtId="0" fontId="24" fillId="16" borderId="59" xfId="0" applyFont="1" applyFill="1" applyBorder="1" applyAlignment="1">
      <alignment horizontal="center" vertical="center"/>
    </xf>
    <xf numFmtId="0" fontId="24" fillId="16" borderId="58" xfId="0" applyFont="1" applyFill="1" applyBorder="1" applyAlignment="1">
      <alignment horizontal="center" vertical="center" wrapText="1"/>
    </xf>
    <xf numFmtId="0" fontId="24" fillId="16" borderId="47" xfId="0" applyFont="1" applyFill="1" applyBorder="1" applyAlignment="1">
      <alignment horizontal="center" vertical="center" wrapText="1"/>
    </xf>
    <xf numFmtId="0" fontId="0" fillId="5" borderId="11" xfId="0" applyFill="1" applyBorder="1" applyAlignment="1">
      <alignment vertical="center" wrapText="1"/>
    </xf>
    <xf numFmtId="0" fontId="25" fillId="16" borderId="11" xfId="0" applyFont="1" applyFill="1" applyBorder="1" applyAlignment="1">
      <alignment horizontal="center" vertical="center" wrapText="1"/>
    </xf>
    <xf numFmtId="0" fontId="2" fillId="15" borderId="60" xfId="0" applyFont="1" applyFill="1" applyBorder="1" applyAlignment="1">
      <alignment vertical="center" wrapText="1"/>
    </xf>
    <xf numFmtId="0" fontId="4" fillId="0" borderId="60" xfId="0" applyFont="1" applyBorder="1" applyAlignment="1">
      <alignment horizontal="left" vertical="center" wrapText="1" indent="1"/>
    </xf>
    <xf numFmtId="0" fontId="0" fillId="0" borderId="60" xfId="0" applyBorder="1" applyAlignment="1">
      <alignment horizontal="center" vertical="center"/>
    </xf>
    <xf numFmtId="0" fontId="0" fillId="0" borderId="60" xfId="0" applyBorder="1"/>
    <xf numFmtId="0" fontId="0" fillId="0" borderId="63" xfId="0" applyBorder="1"/>
    <xf numFmtId="0" fontId="0" fillId="5" borderId="60" xfId="0" applyFill="1" applyBorder="1" applyAlignment="1">
      <alignment vertical="center" wrapText="1"/>
    </xf>
    <xf numFmtId="0" fontId="0" fillId="2" borderId="60" xfId="0" applyFill="1" applyBorder="1" applyAlignment="1">
      <alignment horizontal="center" vertical="center"/>
    </xf>
    <xf numFmtId="0" fontId="0" fillId="0" borderId="15" xfId="0" applyBorder="1"/>
    <xf numFmtId="0" fontId="0" fillId="5" borderId="22" xfId="0" applyFill="1" applyBorder="1" applyAlignment="1">
      <alignment vertical="center" wrapText="1"/>
    </xf>
    <xf numFmtId="0" fontId="2" fillId="15" borderId="24" xfId="0" applyFont="1" applyFill="1" applyBorder="1" applyAlignment="1">
      <alignment vertical="center" wrapText="1"/>
    </xf>
    <xf numFmtId="0" fontId="0" fillId="0" borderId="24" xfId="0" applyBorder="1" applyAlignment="1">
      <alignment vertical="center" wrapText="1"/>
    </xf>
    <xf numFmtId="0" fontId="0" fillId="2" borderId="24" xfId="0" applyFill="1" applyBorder="1" applyAlignment="1">
      <alignment horizontal="center" vertical="center"/>
    </xf>
    <xf numFmtId="0" fontId="0" fillId="0" borderId="24" xfId="0" applyFill="1" applyBorder="1" applyAlignment="1">
      <alignment horizontal="center" vertical="center"/>
    </xf>
    <xf numFmtId="0" fontId="0" fillId="0" borderId="24" xfId="0" applyBorder="1" applyAlignment="1">
      <alignment horizontal="center" vertical="center"/>
    </xf>
    <xf numFmtId="0" fontId="0" fillId="0" borderId="55" xfId="0" applyBorder="1" applyAlignment="1">
      <alignment horizontal="center" vertical="center"/>
    </xf>
    <xf numFmtId="0" fontId="0" fillId="0" borderId="25" xfId="0" applyBorder="1" applyAlignment="1">
      <alignment vertical="center" wrapText="1"/>
    </xf>
    <xf numFmtId="0" fontId="2" fillId="0" borderId="11" xfId="0" applyFont="1" applyBorder="1" applyAlignment="1">
      <alignment horizontal="center" vertical="center" wrapText="1"/>
    </xf>
    <xf numFmtId="0" fontId="0" fillId="0" borderId="69" xfId="0" applyBorder="1" applyAlignment="1">
      <alignment vertical="center" wrapText="1"/>
    </xf>
    <xf numFmtId="0" fontId="27" fillId="5" borderId="11" xfId="0" applyFont="1" applyFill="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4" fillId="16" borderId="44" xfId="0"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0" fillId="8" borderId="11" xfId="0" applyFill="1" applyBorder="1" applyAlignment="1">
      <alignment horizontal="center"/>
    </xf>
    <xf numFmtId="0" fontId="0" fillId="6" borderId="11" xfId="0" applyFill="1" applyBorder="1" applyAlignment="1">
      <alignment horizontal="center"/>
    </xf>
    <xf numFmtId="0" fontId="0" fillId="7" borderId="11" xfId="0" applyFill="1" applyBorder="1" applyAlignment="1">
      <alignment horizontal="center"/>
    </xf>
    <xf numFmtId="0" fontId="0" fillId="4" borderId="11" xfId="0" applyFill="1" applyBorder="1" applyAlignment="1">
      <alignment horizontal="center"/>
    </xf>
    <xf numFmtId="0" fontId="1" fillId="8" borderId="0" xfId="0" applyFont="1" applyFill="1" applyAlignment="1">
      <alignment horizontal="center" vertical="center" wrapText="1"/>
    </xf>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4" borderId="0" xfId="0" applyFont="1" applyFill="1" applyAlignment="1">
      <alignment horizontal="center" vertical="center" wrapText="1"/>
    </xf>
    <xf numFmtId="0" fontId="20" fillId="3" borderId="6" xfId="0" applyFont="1" applyFill="1" applyBorder="1" applyAlignment="1">
      <alignment horizontal="left" vertical="center" wrapText="1" indent="1"/>
    </xf>
    <xf numFmtId="0" fontId="20" fillId="3" borderId="53" xfId="0" applyFont="1" applyFill="1" applyBorder="1" applyAlignment="1">
      <alignment horizontal="left" vertical="center" wrapText="1" indent="1"/>
    </xf>
    <xf numFmtId="0" fontId="20" fillId="3" borderId="11" xfId="0" applyFont="1" applyFill="1" applyBorder="1" applyAlignment="1">
      <alignment horizontal="left" vertical="center" wrapText="1" indent="1"/>
    </xf>
    <xf numFmtId="0" fontId="20" fillId="3" borderId="12" xfId="0" applyFont="1" applyFill="1" applyBorder="1" applyAlignment="1">
      <alignment horizontal="left" vertical="center" wrapText="1" indent="1"/>
    </xf>
    <xf numFmtId="0" fontId="20" fillId="5" borderId="64" xfId="0" applyFont="1" applyFill="1" applyBorder="1" applyAlignment="1">
      <alignment horizontal="left" vertical="center" wrapText="1" indent="1"/>
    </xf>
    <xf numFmtId="0" fontId="20" fillId="5" borderId="52" xfId="0" applyFont="1" applyFill="1" applyBorder="1" applyAlignment="1">
      <alignment horizontal="left" vertical="center" wrapText="1" indent="1"/>
    </xf>
    <xf numFmtId="0" fontId="28" fillId="5" borderId="64" xfId="0" applyFont="1" applyFill="1" applyBorder="1" applyAlignment="1">
      <alignment horizontal="left" vertical="center" wrapText="1" indent="1"/>
    </xf>
    <xf numFmtId="0" fontId="28" fillId="5" borderId="52" xfId="0" applyFont="1" applyFill="1" applyBorder="1" applyAlignment="1">
      <alignment horizontal="left" vertical="center" wrapText="1" indent="1"/>
    </xf>
    <xf numFmtId="0" fontId="20" fillId="5" borderId="36" xfId="0" applyFont="1" applyFill="1" applyBorder="1" applyAlignment="1">
      <alignment horizontal="left" vertical="center" wrapText="1" indent="1"/>
    </xf>
    <xf numFmtId="0" fontId="0" fillId="0" borderId="11" xfId="0" applyBorder="1" applyAlignment="1">
      <alignment horizontal="center"/>
    </xf>
    <xf numFmtId="0" fontId="4" fillId="0" borderId="11" xfId="0" applyFont="1" applyBorder="1" applyAlignment="1">
      <alignment horizontal="center" vertical="center"/>
    </xf>
    <xf numFmtId="0" fontId="20" fillId="0" borderId="20" xfId="0" applyFont="1" applyBorder="1" applyAlignment="1">
      <alignment horizontal="center" vertical="center"/>
    </xf>
    <xf numFmtId="0" fontId="20" fillId="15" borderId="6" xfId="0" applyFont="1" applyFill="1" applyBorder="1" applyAlignment="1">
      <alignment horizontal="left" vertical="center" wrapText="1" indent="1"/>
    </xf>
    <xf numFmtId="0" fontId="20" fillId="4" borderId="7"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vertical="center" wrapText="1"/>
    </xf>
    <xf numFmtId="0" fontId="20" fillId="0" borderId="6" xfId="0" applyFont="1" applyBorder="1" applyAlignment="1">
      <alignment vertical="center"/>
    </xf>
    <xf numFmtId="0" fontId="20" fillId="0" borderId="6" xfId="0" applyFont="1" applyBorder="1" applyAlignment="1">
      <alignment horizontal="left" vertical="center" wrapText="1"/>
    </xf>
    <xf numFmtId="0" fontId="20" fillId="0" borderId="6" xfId="0" applyFont="1" applyBorder="1"/>
    <xf numFmtId="0" fontId="20" fillId="0" borderId="8" xfId="0" applyFont="1" applyBorder="1"/>
    <xf numFmtId="0" fontId="20" fillId="15" borderId="11" xfId="0" applyFont="1" applyFill="1" applyBorder="1" applyAlignment="1">
      <alignment horizontal="left" vertical="center" wrapText="1" indent="1"/>
    </xf>
    <xf numFmtId="0" fontId="20" fillId="0" borderId="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3" xfId="0" applyFont="1" applyBorder="1" applyAlignment="1">
      <alignment horizontal="center" vertical="center" wrapText="1"/>
    </xf>
    <xf numFmtId="0" fontId="20" fillId="4" borderId="13"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vertical="center"/>
    </xf>
    <xf numFmtId="0" fontId="20" fillId="0" borderId="11" xfId="0" applyFont="1" applyBorder="1"/>
    <xf numFmtId="0" fontId="20" fillId="0" borderId="14" xfId="0" applyFont="1" applyBorder="1"/>
    <xf numFmtId="0" fontId="20" fillId="0" borderId="11" xfId="0" applyFont="1" applyBorder="1" applyAlignment="1">
      <alignment horizontal="left" vertical="center"/>
    </xf>
    <xf numFmtId="0" fontId="20" fillId="15" borderId="18" xfId="0" applyFont="1" applyFill="1" applyBorder="1" applyAlignment="1">
      <alignment horizontal="left" vertical="center" wrapText="1" indent="1"/>
    </xf>
    <xf numFmtId="0" fontId="20" fillId="3" borderId="18" xfId="0" applyFont="1" applyFill="1" applyBorder="1" applyAlignment="1">
      <alignment horizontal="left" vertical="center" wrapText="1" indent="1"/>
    </xf>
    <xf numFmtId="0" fontId="20" fillId="3" borderId="54" xfId="0" applyFont="1" applyFill="1" applyBorder="1" applyAlignment="1">
      <alignment horizontal="left" vertical="center" wrapText="1" indent="1"/>
    </xf>
    <xf numFmtId="0" fontId="20" fillId="5" borderId="74" xfId="0" applyFont="1" applyFill="1" applyBorder="1" applyAlignment="1">
      <alignment horizontal="left" vertical="center" wrapText="1" indent="1"/>
    </xf>
    <xf numFmtId="0" fontId="20" fillId="0" borderId="17"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8" xfId="0" applyFont="1" applyBorder="1" applyAlignment="1">
      <alignment vertical="center" wrapText="1"/>
    </xf>
    <xf numFmtId="0" fontId="20" fillId="0" borderId="6" xfId="0" applyFont="1" applyBorder="1" applyAlignment="1">
      <alignment horizontal="left" vertical="center"/>
    </xf>
    <xf numFmtId="0" fontId="20" fillId="0" borderId="6" xfId="0" applyFont="1" applyBorder="1" applyAlignment="1">
      <alignment horizontal="center" vertical="center"/>
    </xf>
    <xf numFmtId="0" fontId="28" fillId="15" borderId="11" xfId="0" applyFont="1" applyFill="1" applyBorder="1" applyAlignment="1">
      <alignment vertical="center" wrapText="1"/>
    </xf>
    <xf numFmtId="0" fontId="20" fillId="0" borderId="11" xfId="0" applyFont="1" applyBorder="1" applyAlignment="1">
      <alignment horizontal="center" vertical="center" wrapText="1"/>
    </xf>
    <xf numFmtId="0" fontId="28" fillId="15" borderId="18" xfId="0" applyFont="1" applyFill="1" applyBorder="1" applyAlignment="1">
      <alignment vertical="center" wrapText="1"/>
    </xf>
    <xf numFmtId="0" fontId="20" fillId="0" borderId="18" xfId="0" applyFont="1" applyBorder="1" applyAlignment="1">
      <alignment vertical="center"/>
    </xf>
    <xf numFmtId="0" fontId="20" fillId="3" borderId="53" xfId="0" applyFont="1" applyFill="1" applyBorder="1" applyAlignment="1">
      <alignment vertical="center" wrapText="1"/>
    </xf>
    <xf numFmtId="0" fontId="20" fillId="3" borderId="12" xfId="0" applyFont="1" applyFill="1" applyBorder="1" applyAlignment="1">
      <alignment vertical="center" wrapText="1"/>
    </xf>
    <xf numFmtId="0" fontId="20" fillId="3" borderId="11" xfId="0" applyFont="1" applyFill="1" applyBorder="1" applyAlignment="1">
      <alignment vertical="center" wrapText="1"/>
    </xf>
    <xf numFmtId="0" fontId="20" fillId="0" borderId="13" xfId="0" applyFont="1" applyBorder="1" applyAlignment="1">
      <alignment horizontal="center" vertical="center"/>
    </xf>
    <xf numFmtId="0" fontId="20" fillId="0" borderId="18" xfId="0" applyFont="1" applyBorder="1" applyAlignment="1">
      <alignment horizontal="left" vertical="center"/>
    </xf>
    <xf numFmtId="0" fontId="28" fillId="15" borderId="6" xfId="0" applyFont="1" applyFill="1" applyBorder="1" applyAlignment="1">
      <alignment vertical="center" wrapText="1"/>
    </xf>
    <xf numFmtId="0" fontId="20" fillId="0" borderId="6" xfId="0" applyFont="1" applyBorder="1" applyAlignment="1">
      <alignment horizontal="center" vertical="center" wrapText="1"/>
    </xf>
    <xf numFmtId="0" fontId="20" fillId="0" borderId="11" xfId="0" applyFont="1" applyBorder="1" applyAlignment="1">
      <alignment horizontal="left" vertical="center" wrapText="1" indent="1"/>
    </xf>
    <xf numFmtId="0" fontId="20" fillId="0" borderId="10" xfId="0" applyFont="1" applyBorder="1" applyAlignment="1">
      <alignment horizontal="center" vertical="center"/>
    </xf>
    <xf numFmtId="0" fontId="20" fillId="0" borderId="10" xfId="0" applyFont="1" applyBorder="1" applyAlignment="1">
      <alignment vertical="center" wrapText="1"/>
    </xf>
    <xf numFmtId="0" fontId="20" fillId="0" borderId="12" xfId="0" applyFont="1" applyBorder="1"/>
    <xf numFmtId="0" fontId="20" fillId="15" borderId="60" xfId="0" applyFont="1" applyFill="1" applyBorder="1" applyAlignment="1">
      <alignment horizontal="left" vertical="center" wrapText="1" indent="1"/>
    </xf>
    <xf numFmtId="0" fontId="20" fillId="3" borderId="60"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0" borderId="61" xfId="0" applyFont="1" applyBorder="1" applyAlignment="1">
      <alignment horizontal="center" vertical="center"/>
    </xf>
    <xf numFmtId="0" fontId="20" fillId="0" borderId="63" xfId="0" applyFont="1" applyBorder="1" applyAlignment="1">
      <alignment horizontal="center" vertical="center"/>
    </xf>
    <xf numFmtId="0" fontId="20" fillId="0" borderId="62" xfId="0" applyFont="1" applyBorder="1" applyAlignment="1">
      <alignment horizontal="center" vertical="center"/>
    </xf>
    <xf numFmtId="0" fontId="20" fillId="0" borderId="15" xfId="0" applyFont="1" applyBorder="1" applyAlignment="1">
      <alignment horizontal="center" vertical="center"/>
    </xf>
    <xf numFmtId="0" fontId="20" fillId="0" borderId="15" xfId="0" applyFont="1" applyBorder="1" applyAlignment="1">
      <alignment vertical="center" wrapText="1"/>
    </xf>
    <xf numFmtId="0" fontId="20" fillId="0" borderId="16" xfId="0" applyFont="1" applyBorder="1"/>
    <xf numFmtId="0" fontId="20" fillId="15" borderId="11" xfId="0" applyFont="1" applyFill="1" applyBorder="1" applyAlignment="1">
      <alignment vertical="center" wrapText="1"/>
    </xf>
    <xf numFmtId="0" fontId="20" fillId="15" borderId="5" xfId="0" applyFont="1" applyFill="1" applyBorder="1" applyAlignment="1">
      <alignment horizontal="left" vertical="center" wrapText="1" indent="1"/>
    </xf>
    <xf numFmtId="0" fontId="20" fillId="6"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15" borderId="10" xfId="0" applyFont="1" applyFill="1" applyBorder="1" applyAlignment="1">
      <alignment horizontal="left" vertical="center" wrapText="1" indent="1"/>
    </xf>
    <xf numFmtId="0" fontId="20" fillId="0" borderId="9"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15" fontId="20" fillId="0" borderId="11" xfId="0" applyNumberFormat="1" applyFont="1" applyFill="1" applyBorder="1" applyAlignment="1">
      <alignment horizontal="center" vertical="center"/>
    </xf>
    <xf numFmtId="0" fontId="20" fillId="15" borderId="15" xfId="0" applyFont="1" applyFill="1" applyBorder="1" applyAlignment="1">
      <alignment horizontal="left" vertical="center" wrapText="1" indent="1"/>
    </xf>
    <xf numFmtId="0" fontId="20" fillId="5" borderId="5" xfId="0" applyFont="1" applyFill="1" applyBorder="1" applyAlignment="1">
      <alignment horizontal="left" vertical="center" wrapText="1" indent="1"/>
    </xf>
    <xf numFmtId="0" fontId="20" fillId="5" borderId="10" xfId="0" applyFont="1" applyFill="1" applyBorder="1" applyAlignment="1">
      <alignment horizontal="left" vertical="center" wrapText="1" indent="1"/>
    </xf>
    <xf numFmtId="0" fontId="20" fillId="15" borderId="23" xfId="0" applyFont="1" applyFill="1" applyBorder="1" applyAlignment="1">
      <alignment horizontal="left" vertical="center" wrapText="1" indent="1"/>
    </xf>
    <xf numFmtId="0" fontId="20" fillId="15" borderId="24" xfId="0" applyFont="1" applyFill="1" applyBorder="1" applyAlignment="1">
      <alignment horizontal="left" vertical="center" wrapText="1" indent="1"/>
    </xf>
    <xf numFmtId="0" fontId="20" fillId="3" borderId="24" xfId="0" applyFont="1" applyFill="1" applyBorder="1" applyAlignment="1">
      <alignment horizontal="left" vertical="center" wrapText="1" indent="1"/>
    </xf>
    <xf numFmtId="0" fontId="20" fillId="3" borderId="55" xfId="0" applyFont="1" applyFill="1" applyBorder="1" applyAlignment="1">
      <alignment horizontal="left" vertical="center" wrapText="1" indent="1"/>
    </xf>
    <xf numFmtId="0" fontId="20" fillId="5" borderId="37" xfId="0" applyFont="1" applyFill="1" applyBorder="1" applyAlignment="1">
      <alignment horizontal="left" vertical="center" wrapText="1" inden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3" xfId="0" applyFont="1" applyBorder="1" applyAlignment="1">
      <alignment horizontal="left" vertical="center" wrapText="1" indent="1"/>
    </xf>
    <xf numFmtId="0" fontId="20" fillId="0" borderId="24" xfId="0" applyFont="1" applyBorder="1" applyAlignment="1">
      <alignment horizontal="left" vertical="center" wrapText="1" indent="1"/>
    </xf>
    <xf numFmtId="0" fontId="20" fillId="0" borderId="24" xfId="0" applyFont="1" applyBorder="1" applyAlignment="1">
      <alignment vertical="center" wrapText="1"/>
    </xf>
    <xf numFmtId="0" fontId="20" fillId="15" borderId="6" xfId="0" applyFont="1" applyFill="1" applyBorder="1" applyAlignment="1">
      <alignment vertical="center" wrapText="1"/>
    </xf>
    <xf numFmtId="0" fontId="20" fillId="0" borderId="6" xfId="0" applyFont="1" applyBorder="1" applyAlignment="1">
      <alignment horizontal="left" vertical="center" wrapText="1" indent="1"/>
    </xf>
    <xf numFmtId="0" fontId="20" fillId="5" borderId="11" xfId="0" applyFont="1" applyFill="1" applyBorder="1" applyAlignment="1">
      <alignment horizontal="left" vertical="center" wrapText="1" indent="1"/>
    </xf>
    <xf numFmtId="0" fontId="0" fillId="2" borderId="58" xfId="0" applyFill="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20" fillId="15" borderId="58" xfId="0" applyFont="1" applyFill="1" applyBorder="1" applyAlignment="1">
      <alignment vertical="center" wrapText="1"/>
    </xf>
    <xf numFmtId="0" fontId="20" fillId="0" borderId="11" xfId="0" applyFont="1" applyFill="1" applyBorder="1" applyAlignment="1">
      <alignment vertical="center" wrapText="1"/>
    </xf>
    <xf numFmtId="0" fontId="0" fillId="5" borderId="26" xfId="0" applyFill="1" applyBorder="1" applyAlignment="1">
      <alignment vertical="center" wrapText="1"/>
    </xf>
    <xf numFmtId="0" fontId="0" fillId="2" borderId="26" xfId="0" applyFill="1" applyBorder="1" applyAlignment="1">
      <alignment horizontal="center" vertical="center"/>
    </xf>
    <xf numFmtId="0" fontId="0" fillId="0" borderId="26" xfId="0" applyBorder="1" applyAlignment="1">
      <alignment horizontal="center" vertical="center"/>
    </xf>
    <xf numFmtId="0" fontId="0" fillId="0" borderId="26" xfId="0" applyBorder="1"/>
    <xf numFmtId="0" fontId="0" fillId="5" borderId="4" xfId="0" applyFill="1" applyBorder="1" applyAlignment="1">
      <alignment vertical="center" wrapText="1"/>
    </xf>
    <xf numFmtId="0" fontId="0" fillId="2" borderId="6" xfId="0" applyFill="1" applyBorder="1" applyAlignment="1">
      <alignment horizontal="center" vertical="center"/>
    </xf>
    <xf numFmtId="0" fontId="0" fillId="0" borderId="6" xfId="0" applyBorder="1"/>
    <xf numFmtId="0" fontId="0" fillId="0" borderId="8" xfId="0" applyBorder="1"/>
    <xf numFmtId="0" fontId="0" fillId="5" borderId="9" xfId="0" applyFill="1" applyBorder="1" applyAlignment="1">
      <alignment vertical="center" wrapText="1"/>
    </xf>
    <xf numFmtId="0" fontId="0" fillId="5" borderId="17" xfId="0" applyFill="1" applyBorder="1" applyAlignment="1">
      <alignment vertical="center" wrapText="1"/>
    </xf>
    <xf numFmtId="0" fontId="20" fillId="15" borderId="18" xfId="0" applyFont="1" applyFill="1" applyBorder="1" applyAlignment="1">
      <alignment vertical="center" wrapText="1"/>
    </xf>
    <xf numFmtId="0" fontId="0" fillId="2" borderId="18" xfId="0" applyFill="1" applyBorder="1" applyAlignment="1">
      <alignment horizontal="center" vertical="center"/>
    </xf>
    <xf numFmtId="0" fontId="0" fillId="0" borderId="18" xfId="0" applyBorder="1" applyAlignment="1">
      <alignment horizontal="center" vertical="center"/>
    </xf>
    <xf numFmtId="0" fontId="0" fillId="0" borderId="18" xfId="0" applyBorder="1"/>
    <xf numFmtId="0" fontId="0" fillId="0" borderId="21" xfId="0" applyBorder="1"/>
    <xf numFmtId="0" fontId="20" fillId="5" borderId="19" xfId="0" applyFont="1" applyFill="1" applyBorder="1" applyAlignment="1">
      <alignment horizontal="left" vertical="center" wrapText="1" indent="1"/>
    </xf>
    <xf numFmtId="0" fontId="3" fillId="0" borderId="6" xfId="0" applyFont="1" applyBorder="1" applyAlignment="1">
      <alignment horizontal="center" vertical="center" wrapText="1"/>
    </xf>
    <xf numFmtId="0" fontId="20" fillId="15" borderId="24" xfId="0" applyFont="1" applyFill="1" applyBorder="1" applyAlignment="1">
      <alignment vertical="center" wrapText="1"/>
    </xf>
    <xf numFmtId="0" fontId="20" fillId="5" borderId="23" xfId="0" applyFont="1" applyFill="1" applyBorder="1" applyAlignment="1">
      <alignment horizontal="left" vertical="center" wrapText="1" indent="1"/>
    </xf>
    <xf numFmtId="0" fontId="0" fillId="0" borderId="3" xfId="0" applyBorder="1" applyAlignment="1">
      <alignment horizontal="center" vertical="center"/>
    </xf>
    <xf numFmtId="0" fontId="0" fillId="0" borderId="38" xfId="0" applyBorder="1"/>
    <xf numFmtId="0" fontId="27" fillId="5" borderId="4" xfId="0" applyFont="1" applyFill="1" applyBorder="1" applyAlignment="1">
      <alignment vertical="center" wrapText="1"/>
    </xf>
    <xf numFmtId="0" fontId="2" fillId="0" borderId="6" xfId="0" applyFont="1" applyBorder="1" applyAlignment="1">
      <alignment horizontal="center" vertical="center" wrapText="1"/>
    </xf>
    <xf numFmtId="0" fontId="20" fillId="5" borderId="6" xfId="0" applyFont="1" applyFill="1" applyBorder="1" applyAlignment="1">
      <alignment horizontal="left" vertical="center" wrapText="1" indent="1"/>
    </xf>
    <xf numFmtId="0" fontId="20" fillId="5" borderId="18" xfId="0" applyFont="1" applyFill="1" applyBorder="1" applyAlignment="1">
      <alignment horizontal="left" vertical="center" wrapText="1" indent="1"/>
    </xf>
    <xf numFmtId="0" fontId="2" fillId="0" borderId="18" xfId="0" applyFont="1" applyBorder="1" applyAlignment="1">
      <alignment horizontal="center" vertical="center" wrapText="1"/>
    </xf>
    <xf numFmtId="0" fontId="4" fillId="0" borderId="18" xfId="0" applyFont="1" applyBorder="1" applyAlignment="1">
      <alignment horizontal="center" vertical="center"/>
    </xf>
    <xf numFmtId="0" fontId="18" fillId="0" borderId="18" xfId="0" applyFont="1" applyBorder="1" applyAlignment="1">
      <alignment horizontal="center" vertical="center"/>
    </xf>
    <xf numFmtId="0" fontId="0" fillId="0" borderId="21" xfId="0"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15" borderId="26" xfId="0" applyFont="1" applyFill="1" applyBorder="1" applyAlignment="1">
      <alignment vertical="center" wrapText="1"/>
    </xf>
    <xf numFmtId="0" fontId="4" fillId="0" borderId="26" xfId="0" applyFont="1" applyBorder="1" applyAlignment="1">
      <alignment horizontal="left" vertical="center" wrapText="1" indent="1"/>
    </xf>
    <xf numFmtId="0" fontId="20" fillId="5" borderId="24" xfId="0" applyFont="1" applyFill="1" applyBorder="1" applyAlignment="1">
      <alignment horizontal="left" vertical="center" wrapText="1" indent="1"/>
    </xf>
    <xf numFmtId="0" fontId="20" fillId="15" borderId="19" xfId="0" applyFont="1" applyFill="1" applyBorder="1" applyAlignment="1">
      <alignment horizontal="left" vertical="center" wrapText="1" indent="1"/>
    </xf>
    <xf numFmtId="0" fontId="20" fillId="4" borderId="20"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0" borderId="18" xfId="0" applyFont="1" applyBorder="1"/>
    <xf numFmtId="0" fontId="20" fillId="4" borderId="25"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0" borderId="24" xfId="0" applyFont="1" applyBorder="1" applyAlignment="1">
      <alignment vertical="center"/>
    </xf>
    <xf numFmtId="0" fontId="20" fillId="0" borderId="21" xfId="0" applyFont="1" applyBorder="1"/>
    <xf numFmtId="0" fontId="20"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3" borderId="58" xfId="0" applyFont="1" applyFill="1" applyBorder="1" applyAlignment="1">
      <alignment horizontal="left" vertical="center" wrapText="1"/>
    </xf>
    <xf numFmtId="0" fontId="20" fillId="3" borderId="75" xfId="0" applyFont="1" applyFill="1" applyBorder="1" applyAlignment="1">
      <alignment horizontal="left" vertical="center" wrapText="1"/>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vertical="center" wrapText="1"/>
    </xf>
    <xf numFmtId="0" fontId="20" fillId="0" borderId="19" xfId="0" applyFont="1" applyBorder="1" applyAlignment="1">
      <alignment horizontal="center" vertical="center"/>
    </xf>
    <xf numFmtId="0" fontId="20" fillId="0" borderId="3"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5" xfId="0" applyFont="1" applyBorder="1" applyAlignment="1">
      <alignment horizontal="center" vertical="center" wrapText="1"/>
    </xf>
    <xf numFmtId="0" fontId="4" fillId="15" borderId="7" xfId="0" applyFont="1" applyFill="1" applyBorder="1" applyAlignment="1">
      <alignment horizontal="center" vertical="center"/>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20" fillId="4" borderId="62" xfId="0" applyFont="1" applyFill="1" applyBorder="1" applyAlignment="1">
      <alignment horizontal="center" vertical="center" wrapText="1"/>
    </xf>
    <xf numFmtId="0" fontId="20" fillId="6" borderId="62" xfId="0" applyFont="1" applyFill="1" applyBorder="1" applyAlignment="1">
      <alignment horizontal="center" vertical="center" wrapText="1"/>
    </xf>
    <xf numFmtId="0" fontId="0" fillId="5" borderId="72" xfId="0" applyFill="1" applyBorder="1" applyAlignment="1">
      <alignment vertical="center" wrapText="1"/>
    </xf>
    <xf numFmtId="0" fontId="2" fillId="15" borderId="56" xfId="0" applyFont="1" applyFill="1" applyBorder="1" applyAlignment="1">
      <alignment vertical="center" wrapText="1"/>
    </xf>
    <xf numFmtId="0" fontId="0" fillId="0" borderId="56" xfId="0" applyBorder="1" applyAlignment="1">
      <alignment vertical="center" wrapText="1"/>
    </xf>
    <xf numFmtId="0" fontId="0" fillId="2" borderId="56" xfId="0" applyFill="1" applyBorder="1" applyAlignment="1">
      <alignment horizontal="center" vertical="center"/>
    </xf>
    <xf numFmtId="0" fontId="0" fillId="0" borderId="56" xfId="0" applyBorder="1" applyAlignment="1">
      <alignment horizontal="center" vertical="center"/>
    </xf>
    <xf numFmtId="0" fontId="0" fillId="0" borderId="76" xfId="0" applyBorder="1" applyAlignment="1">
      <alignment horizontal="center" vertical="center"/>
    </xf>
    <xf numFmtId="0" fontId="0" fillId="0" borderId="44" xfId="0" applyBorder="1" applyAlignment="1">
      <alignment vertical="center" wrapText="1"/>
    </xf>
    <xf numFmtId="0" fontId="20" fillId="5" borderId="4" xfId="0" applyFont="1" applyFill="1" applyBorder="1" applyAlignment="1">
      <alignment vertical="center" wrapText="1"/>
    </xf>
    <xf numFmtId="0" fontId="20" fillId="2" borderId="6" xfId="0" applyFont="1" applyFill="1" applyBorder="1" applyAlignment="1">
      <alignment horizontal="center" vertical="center"/>
    </xf>
    <xf numFmtId="0" fontId="20" fillId="0" borderId="66" xfId="0" applyFont="1" applyBorder="1"/>
    <xf numFmtId="0" fontId="20" fillId="5" borderId="9" xfId="0" applyFont="1" applyFill="1" applyBorder="1" applyAlignment="1">
      <alignment vertical="center" wrapText="1"/>
    </xf>
    <xf numFmtId="0" fontId="20" fillId="2" borderId="11" xfId="0" applyFont="1" applyFill="1" applyBorder="1" applyAlignment="1">
      <alignment horizontal="center" vertical="center"/>
    </xf>
    <xf numFmtId="0" fontId="20" fillId="0" borderId="67" xfId="0" applyFont="1" applyBorder="1"/>
    <xf numFmtId="0" fontId="20" fillId="0" borderId="67" xfId="0" applyFont="1" applyBorder="1" applyAlignment="1">
      <alignment vertical="center" wrapText="1"/>
    </xf>
    <xf numFmtId="0" fontId="20" fillId="5" borderId="17" xfId="0" applyFont="1" applyFill="1" applyBorder="1" applyAlignment="1">
      <alignment vertical="center" wrapText="1"/>
    </xf>
    <xf numFmtId="0" fontId="20" fillId="2" borderId="18" xfId="0" applyFont="1" applyFill="1" applyBorder="1" applyAlignment="1">
      <alignment horizontal="center" vertical="center"/>
    </xf>
    <xf numFmtId="0" fontId="20" fillId="0" borderId="68" xfId="0" applyFont="1" applyBorder="1" applyAlignment="1">
      <alignment vertical="center" wrapText="1"/>
    </xf>
    <xf numFmtId="0" fontId="20" fillId="0" borderId="53" xfId="0" applyFont="1" applyBorder="1" applyAlignment="1">
      <alignment horizontal="left" vertical="center" wrapText="1"/>
    </xf>
    <xf numFmtId="0" fontId="20" fillId="0" borderId="54" xfId="0" applyFont="1" applyBorder="1" applyAlignment="1">
      <alignment horizontal="left" vertical="center" wrapText="1"/>
    </xf>
    <xf numFmtId="0" fontId="20" fillId="0" borderId="53" xfId="0" applyFont="1" applyBorder="1" applyAlignment="1">
      <alignment horizontal="left" vertical="center"/>
    </xf>
    <xf numFmtId="0" fontId="20" fillId="0" borderId="55" xfId="0" applyFont="1" applyBorder="1" applyAlignment="1">
      <alignment horizontal="left" vertical="center" wrapText="1"/>
    </xf>
    <xf numFmtId="0" fontId="20" fillId="0" borderId="53" xfId="0" applyFont="1" applyBorder="1" applyAlignment="1">
      <alignment vertical="center" wrapText="1"/>
    </xf>
    <xf numFmtId="0" fontId="20" fillId="0" borderId="12" xfId="0" applyFont="1" applyBorder="1" applyAlignment="1">
      <alignment vertical="center" wrapText="1"/>
    </xf>
    <xf numFmtId="0" fontId="20" fillId="0" borderId="54" xfId="0" applyFont="1" applyBorder="1" applyAlignment="1">
      <alignment vertical="center" wrapText="1"/>
    </xf>
    <xf numFmtId="0" fontId="20" fillId="0" borderId="12" xfId="0" applyFont="1" applyBorder="1" applyAlignment="1">
      <alignment horizontal="left" vertical="center"/>
    </xf>
    <xf numFmtId="0" fontId="20" fillId="0" borderId="12" xfId="0" applyFont="1" applyBorder="1" applyAlignment="1">
      <alignment vertical="center"/>
    </xf>
    <xf numFmtId="0" fontId="29" fillId="0" borderId="11" xfId="0" applyFont="1" applyBorder="1" applyAlignment="1">
      <alignment horizontal="center" vertical="center"/>
    </xf>
    <xf numFmtId="0" fontId="18" fillId="2" borderId="1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center" vertical="center"/>
    </xf>
    <xf numFmtId="0" fontId="20" fillId="15" borderId="2" xfId="0" applyFont="1" applyFill="1" applyBorder="1" applyAlignment="1">
      <alignment horizontal="left" vertical="center" wrapText="1" indent="1"/>
    </xf>
    <xf numFmtId="0" fontId="29" fillId="2" borderId="11" xfId="0" applyFont="1" applyFill="1" applyBorder="1" applyAlignment="1">
      <alignment horizontal="center" vertical="center"/>
    </xf>
    <xf numFmtId="0" fontId="29" fillId="0" borderId="11" xfId="0" applyFont="1" applyBorder="1" applyAlignment="1">
      <alignment horizontal="center" vertical="center" wrapText="1"/>
    </xf>
    <xf numFmtId="0" fontId="4" fillId="15" borderId="13" xfId="0" applyFont="1" applyFill="1" applyBorder="1" applyAlignment="1">
      <alignment horizontal="center" vertical="center"/>
    </xf>
    <xf numFmtId="0" fontId="20" fillId="3" borderId="11"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20" fillId="5" borderId="52" xfId="0" applyFont="1" applyFill="1" applyBorder="1" applyAlignment="1">
      <alignment horizontal="left" vertical="center" wrapText="1"/>
    </xf>
    <xf numFmtId="0" fontId="20" fillId="0" borderId="9" xfId="0" applyFont="1" applyBorder="1" applyAlignment="1">
      <alignment horizontal="center" vertical="center"/>
    </xf>
    <xf numFmtId="0" fontId="20" fillId="0" borderId="17" xfId="0" applyFont="1" applyBorder="1" applyAlignment="1">
      <alignment horizontal="center" vertical="center"/>
    </xf>
    <xf numFmtId="0" fontId="20" fillId="0" borderId="14" xfId="0" applyFont="1" applyBorder="1" applyAlignment="1">
      <alignment horizontal="center" vertical="center"/>
    </xf>
    <xf numFmtId="0" fontId="20" fillId="0" borderId="21" xfId="0" applyFont="1" applyBorder="1" applyAlignment="1">
      <alignment horizontal="center" vertical="center"/>
    </xf>
    <xf numFmtId="0" fontId="20" fillId="0" borderId="11" xfId="0" applyFont="1" applyBorder="1" applyAlignment="1">
      <alignment horizontal="left" vertical="center" wrapText="1"/>
    </xf>
    <xf numFmtId="0" fontId="20" fillId="0" borderId="18" xfId="0" applyFont="1" applyBorder="1" applyAlignment="1">
      <alignment horizontal="left" vertical="center" wrapText="1"/>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20" fillId="0" borderId="12" xfId="0" applyFont="1" applyBorder="1" applyAlignment="1">
      <alignment horizontal="left" vertical="center" wrapText="1"/>
    </xf>
    <xf numFmtId="0" fontId="27" fillId="0" borderId="6"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0" xfId="0" applyFont="1" applyBorder="1" applyAlignment="1">
      <alignment horizontal="left" vertical="center" wrapText="1" indent="1"/>
    </xf>
    <xf numFmtId="0" fontId="20" fillId="0" borderId="19" xfId="0" applyFont="1" applyBorder="1" applyAlignment="1">
      <alignment vertical="center" wrapText="1"/>
    </xf>
    <xf numFmtId="0" fontId="2" fillId="0" borderId="60" xfId="0" applyFont="1" applyFill="1" applyBorder="1" applyAlignment="1">
      <alignment horizontal="right" vertical="center"/>
    </xf>
    <xf numFmtId="0" fontId="0" fillId="0" borderId="0" xfId="0" applyAlignment="1">
      <alignment horizontal="center"/>
    </xf>
    <xf numFmtId="0" fontId="33" fillId="0" borderId="11" xfId="0" applyFont="1" applyBorder="1" applyAlignment="1">
      <alignment vertical="center" wrapText="1"/>
    </xf>
    <xf numFmtId="0" fontId="20" fillId="0" borderId="25" xfId="0" applyFont="1" applyBorder="1" applyAlignment="1">
      <alignment horizontal="center"/>
    </xf>
    <xf numFmtId="0" fontId="33" fillId="0" borderId="11" xfId="0" applyFont="1" applyBorder="1" applyAlignment="1">
      <alignment horizontal="center" vertical="center" wrapText="1"/>
    </xf>
    <xf numFmtId="0" fontId="29" fillId="0" borderId="4" xfId="0" applyFont="1" applyBorder="1" applyAlignment="1">
      <alignment horizontal="left" vertical="center" wrapText="1"/>
    </xf>
    <xf numFmtId="0" fontId="29" fillId="0" borderId="9" xfId="0" applyFont="1" applyBorder="1" applyAlignment="1">
      <alignment horizontal="left" vertical="center" wrapText="1"/>
    </xf>
    <xf numFmtId="0" fontId="33" fillId="0" borderId="14" xfId="0" applyFont="1" applyBorder="1" applyAlignment="1">
      <alignment vertical="center" wrapText="1"/>
    </xf>
    <xf numFmtId="0" fontId="24" fillId="16" borderId="25" xfId="0" applyFont="1" applyFill="1" applyBorder="1" applyAlignment="1">
      <alignment horizontal="center" vertical="center" wrapText="1"/>
    </xf>
    <xf numFmtId="0" fontId="24" fillId="16" borderId="3" xfId="0" applyFont="1" applyFill="1" applyBorder="1" applyAlignment="1">
      <alignment horizontal="center" vertical="center" wrapText="1"/>
    </xf>
    <xf numFmtId="0" fontId="24" fillId="16" borderId="3" xfId="0" applyFont="1" applyFill="1" applyBorder="1" applyAlignment="1">
      <alignment horizontal="center" vertical="center"/>
    </xf>
    <xf numFmtId="0" fontId="24" fillId="16" borderId="22" xfId="0" applyFont="1" applyFill="1" applyBorder="1" applyAlignment="1">
      <alignment horizontal="center" vertical="center" wrapText="1"/>
    </xf>
    <xf numFmtId="0" fontId="24" fillId="16" borderId="23" xfId="0" applyFont="1" applyFill="1" applyBorder="1" applyAlignment="1">
      <alignment horizontal="center" vertical="center" wrapText="1"/>
    </xf>
    <xf numFmtId="0" fontId="24" fillId="16" borderId="24" xfId="0" applyFont="1" applyFill="1" applyBorder="1" applyAlignment="1">
      <alignment horizontal="center" vertical="center" wrapText="1"/>
    </xf>
    <xf numFmtId="0" fontId="24" fillId="16" borderId="33" xfId="0" applyFont="1" applyFill="1" applyBorder="1" applyAlignment="1">
      <alignment horizontal="center" vertical="center" wrapText="1"/>
    </xf>
    <xf numFmtId="0" fontId="24" fillId="16" borderId="55" xfId="0" applyFont="1" applyFill="1" applyBorder="1" applyAlignment="1">
      <alignment horizontal="center" vertical="center" wrapText="1"/>
    </xf>
    <xf numFmtId="0" fontId="20" fillId="3" borderId="18"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1" xfId="0" applyFont="1" applyBorder="1" applyAlignment="1">
      <alignment horizontal="left" vertical="center" wrapText="1"/>
    </xf>
    <xf numFmtId="0" fontId="28" fillId="15" borderId="10" xfId="0" applyFont="1" applyFill="1" applyBorder="1" applyAlignment="1">
      <alignment horizontal="left" vertical="center" wrapText="1" indent="1"/>
    </xf>
    <xf numFmtId="0" fontId="28" fillId="15" borderId="6" xfId="0" applyFont="1" applyFill="1" applyBorder="1" applyAlignment="1">
      <alignment horizontal="left" vertical="center" wrapText="1"/>
    </xf>
    <xf numFmtId="0" fontId="20" fillId="15" borderId="30" xfId="0" applyFont="1" applyFill="1" applyBorder="1" applyAlignment="1">
      <alignment horizontal="left" vertical="center" wrapText="1" indent="1"/>
    </xf>
    <xf numFmtId="0" fontId="20" fillId="15" borderId="26" xfId="0" applyFont="1" applyFill="1" applyBorder="1" applyAlignment="1">
      <alignment horizontal="left" vertical="center" wrapText="1" indent="1"/>
    </xf>
    <xf numFmtId="0" fontId="20" fillId="3" borderId="26" xfId="0" applyFont="1" applyFill="1" applyBorder="1" applyAlignment="1">
      <alignment horizontal="left" vertical="center" wrapText="1" indent="1"/>
    </xf>
    <xf numFmtId="0" fontId="20" fillId="3" borderId="28" xfId="0" applyFont="1" applyFill="1" applyBorder="1" applyAlignment="1">
      <alignment horizontal="left" vertical="center" wrapText="1" indent="1"/>
    </xf>
    <xf numFmtId="0" fontId="20" fillId="4" borderId="29" xfId="0" applyFont="1" applyFill="1" applyBorder="1" applyAlignment="1">
      <alignment horizontal="center" vertical="center" wrapText="1"/>
    </xf>
    <xf numFmtId="0" fontId="20" fillId="5" borderId="31" xfId="0" applyFont="1" applyFill="1" applyBorder="1" applyAlignment="1">
      <alignment horizontal="left" vertical="center" wrapText="1" indent="1"/>
    </xf>
    <xf numFmtId="0" fontId="20" fillId="0" borderId="77" xfId="0" applyFont="1" applyBorder="1" applyAlignment="1">
      <alignment horizontal="center" vertical="center"/>
    </xf>
    <xf numFmtId="0" fontId="20" fillId="0" borderId="32" xfId="0" applyFont="1" applyBorder="1" applyAlignment="1">
      <alignment horizontal="center" vertical="center"/>
    </xf>
    <xf numFmtId="0" fontId="20" fillId="0" borderId="29" xfId="0" applyFont="1" applyBorder="1" applyAlignment="1">
      <alignment horizontal="center" vertical="center"/>
    </xf>
    <xf numFmtId="0" fontId="20" fillId="6" borderId="29" xfId="0" applyFont="1" applyFill="1" applyBorder="1" applyAlignment="1">
      <alignment horizontal="center" vertical="center" wrapText="1"/>
    </xf>
    <xf numFmtId="0" fontId="20" fillId="0" borderId="30" xfId="0" applyFont="1" applyBorder="1" applyAlignment="1">
      <alignment horizontal="center" vertical="center" wrapText="1"/>
    </xf>
    <xf numFmtId="0" fontId="20" fillId="0" borderId="26" xfId="0" applyFont="1" applyBorder="1" applyAlignment="1">
      <alignment vertical="center" wrapText="1"/>
    </xf>
    <xf numFmtId="0" fontId="20" fillId="0" borderId="26" xfId="0" applyFont="1" applyBorder="1" applyAlignment="1">
      <alignment vertical="center"/>
    </xf>
    <xf numFmtId="0" fontId="20" fillId="0" borderId="28" xfId="0" applyFont="1" applyBorder="1" applyAlignment="1">
      <alignment horizontal="left" vertical="center"/>
    </xf>
    <xf numFmtId="0" fontId="20" fillId="15" borderId="4" xfId="0" applyFont="1" applyFill="1" applyBorder="1" applyAlignment="1">
      <alignment horizontal="left" vertical="center" wrapText="1" indent="1"/>
    </xf>
    <xf numFmtId="0" fontId="20" fillId="0" borderId="8" xfId="0" applyFont="1" applyBorder="1" applyAlignment="1">
      <alignment horizontal="left" vertical="center" wrapText="1"/>
    </xf>
    <xf numFmtId="0" fontId="20" fillId="15" borderId="9" xfId="0" applyFont="1" applyFill="1" applyBorder="1" applyAlignment="1">
      <alignment horizontal="left" vertical="center" wrapText="1" indent="1"/>
    </xf>
    <xf numFmtId="0" fontId="20" fillId="0" borderId="14" xfId="0" applyFont="1" applyBorder="1" applyAlignment="1">
      <alignment horizontal="left" vertical="center" wrapText="1"/>
    </xf>
    <xf numFmtId="0" fontId="20" fillId="15" borderId="17" xfId="0" applyFont="1" applyFill="1" applyBorder="1" applyAlignment="1">
      <alignment horizontal="left" vertical="center" wrapText="1" indent="1"/>
    </xf>
    <xf numFmtId="0" fontId="20" fillId="0" borderId="21" xfId="0" applyFont="1" applyBorder="1" applyAlignment="1">
      <alignment horizontal="left" vertical="center"/>
    </xf>
    <xf numFmtId="0" fontId="28" fillId="4" borderId="13"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0" borderId="9" xfId="0" applyFont="1" applyBorder="1" applyAlignment="1">
      <alignment horizontal="center" vertical="center" wrapText="1"/>
    </xf>
    <xf numFmtId="0" fontId="20" fillId="0" borderId="60" xfId="0" applyFont="1" applyBorder="1" applyAlignment="1">
      <alignment vertical="center" wrapText="1"/>
    </xf>
    <xf numFmtId="0" fontId="20" fillId="0" borderId="60" xfId="0" applyFont="1" applyBorder="1" applyAlignment="1">
      <alignment horizontal="center" vertical="center" wrapText="1"/>
    </xf>
    <xf numFmtId="0" fontId="20" fillId="0" borderId="60" xfId="0" applyFont="1" applyBorder="1" applyAlignment="1">
      <alignment horizontal="left" vertical="center"/>
    </xf>
    <xf numFmtId="0" fontId="20" fillId="0" borderId="16" xfId="0" applyFont="1" applyBorder="1" applyAlignment="1">
      <alignment vertical="center" wrapText="1"/>
    </xf>
    <xf numFmtId="0" fontId="29" fillId="0" borderId="61" xfId="0" applyFont="1" applyBorder="1" applyAlignment="1">
      <alignment horizontal="left" vertical="center" wrapText="1"/>
    </xf>
    <xf numFmtId="0" fontId="28" fillId="0" borderId="9" xfId="0" applyFont="1" applyBorder="1" applyAlignment="1">
      <alignment horizontal="left" vertical="center" wrapText="1"/>
    </xf>
    <xf numFmtId="0" fontId="28" fillId="5" borderId="37" xfId="0" applyFont="1" applyFill="1" applyBorder="1" applyAlignment="1">
      <alignment horizontal="left" vertical="center" wrapText="1" indent="1"/>
    </xf>
    <xf numFmtId="0" fontId="28" fillId="15" borderId="11" xfId="0" applyFont="1" applyFill="1" applyBorder="1" applyAlignment="1" applyProtection="1">
      <alignment horizontal="justify" vertical="center" wrapText="1"/>
      <protection locked="0"/>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4" fillId="0" borderId="11" xfId="0" applyFont="1" applyBorder="1" applyAlignment="1">
      <alignment horizontal="center" vertical="center"/>
    </xf>
    <xf numFmtId="0" fontId="0" fillId="2" borderId="6" xfId="0" applyFont="1" applyFill="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4" fillId="5" borderId="23" xfId="0" applyFont="1" applyFill="1" applyBorder="1" applyAlignment="1">
      <alignment horizontal="left" vertical="center" wrapText="1" indent="1"/>
    </xf>
    <xf numFmtId="0" fontId="28" fillId="15" borderId="26" xfId="0" applyFont="1" applyFill="1" applyBorder="1" applyAlignment="1">
      <alignment vertical="center" wrapText="1"/>
    </xf>
    <xf numFmtId="0" fontId="33" fillId="0" borderId="58" xfId="0" applyFont="1" applyBorder="1" applyAlignment="1">
      <alignment horizontal="center" vertical="center" wrapText="1"/>
    </xf>
    <xf numFmtId="0" fontId="33" fillId="0" borderId="58" xfId="0" applyFont="1" applyBorder="1" applyAlignment="1">
      <alignment vertical="center" wrapText="1"/>
    </xf>
    <xf numFmtId="0" fontId="33" fillId="0" borderId="47" xfId="0" applyFont="1" applyBorder="1" applyAlignment="1">
      <alignment vertical="center" wrapText="1"/>
    </xf>
    <xf numFmtId="0" fontId="20" fillId="3" borderId="11" xfId="0" applyFont="1" applyFill="1" applyBorder="1" applyAlignment="1">
      <alignment horizontal="left" vertical="center" wrapText="1"/>
    </xf>
    <xf numFmtId="0" fontId="20" fillId="0" borderId="11" xfId="0" applyFont="1" applyBorder="1" applyAlignment="1">
      <alignment horizontal="left" vertical="center" wrapText="1"/>
    </xf>
    <xf numFmtId="0" fontId="20" fillId="0" borderId="11" xfId="0" applyFont="1" applyBorder="1" applyAlignment="1">
      <alignment horizontal="center" vertical="center"/>
    </xf>
    <xf numFmtId="15" fontId="20" fillId="0" borderId="60" xfId="0" applyNumberFormat="1" applyFont="1" applyFill="1" applyBorder="1" applyAlignment="1">
      <alignment horizontal="center" vertical="center"/>
    </xf>
    <xf numFmtId="0" fontId="33" fillId="0" borderId="60" xfId="0" applyFont="1" applyBorder="1" applyAlignment="1">
      <alignment horizontal="center" vertical="center" wrapText="1"/>
    </xf>
    <xf numFmtId="0" fontId="33" fillId="0" borderId="60" xfId="0" applyFont="1" applyBorder="1" applyAlignment="1">
      <alignment vertical="center" wrapText="1"/>
    </xf>
    <xf numFmtId="0" fontId="33" fillId="0" borderId="63" xfId="0" applyFont="1" applyBorder="1" applyAlignment="1">
      <alignment vertical="center" wrapText="1"/>
    </xf>
    <xf numFmtId="0" fontId="4" fillId="15" borderId="11" xfId="0" applyFont="1" applyFill="1" applyBorder="1" applyAlignment="1">
      <alignment horizontal="center" vertical="center"/>
    </xf>
    <xf numFmtId="0" fontId="2" fillId="0" borderId="11" xfId="0" applyFont="1" applyBorder="1"/>
    <xf numFmtId="0" fontId="4" fillId="15" borderId="62" xfId="0" applyFont="1" applyFill="1" applyBorder="1" applyAlignment="1">
      <alignment horizontal="center" vertical="center"/>
    </xf>
    <xf numFmtId="0" fontId="20" fillId="4" borderId="11" xfId="0" applyFont="1" applyFill="1" applyBorder="1" applyAlignment="1">
      <alignment horizontal="center" vertical="center" wrapText="1"/>
    </xf>
    <xf numFmtId="0" fontId="20" fillId="6" borderId="11" xfId="0" applyFont="1" applyFill="1" applyBorder="1" applyAlignment="1">
      <alignment horizontal="center" vertical="center" wrapText="1"/>
    </xf>
    <xf numFmtId="0" fontId="28" fillId="0" borderId="11" xfId="0" applyFont="1" applyBorder="1" applyAlignment="1">
      <alignment horizontal="center" vertical="center" wrapText="1"/>
    </xf>
    <xf numFmtId="15" fontId="20" fillId="0" borderId="11" xfId="0" applyNumberFormat="1" applyFont="1" applyBorder="1" applyAlignment="1">
      <alignment horizontal="left" vertical="center" wrapText="1"/>
    </xf>
    <xf numFmtId="0" fontId="20" fillId="6" borderId="11" xfId="0" applyFont="1" applyFill="1" applyBorder="1" applyAlignment="1">
      <alignment horizontal="center" vertical="center"/>
    </xf>
    <xf numFmtId="0" fontId="4" fillId="15" borderId="4"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6" borderId="6" xfId="0" applyFont="1" applyFill="1" applyBorder="1" applyAlignment="1">
      <alignment horizontal="center" vertical="center" wrapText="1"/>
    </xf>
    <xf numFmtId="15" fontId="20" fillId="0" borderId="6" xfId="0" applyNumberFormat="1" applyFont="1" applyFill="1" applyBorder="1" applyAlignment="1">
      <alignment horizontal="center" vertical="center"/>
    </xf>
    <xf numFmtId="0" fontId="28" fillId="0" borderId="6"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6" xfId="0" applyFont="1" applyBorder="1" applyAlignment="1">
      <alignment vertical="center" wrapText="1"/>
    </xf>
    <xf numFmtId="0" fontId="33" fillId="0" borderId="8" xfId="0" applyFont="1" applyBorder="1" applyAlignment="1">
      <alignment vertical="center" wrapText="1"/>
    </xf>
    <xf numFmtId="0" fontId="4" fillId="15" borderId="9" xfId="0" applyFont="1" applyFill="1" applyBorder="1" applyAlignment="1">
      <alignment horizontal="center" vertical="center"/>
    </xf>
    <xf numFmtId="0" fontId="2" fillId="0" borderId="11" xfId="0" applyFont="1" applyFill="1" applyBorder="1" applyAlignment="1">
      <alignment horizontal="center" vertical="center"/>
    </xf>
    <xf numFmtId="0" fontId="28" fillId="15" borderId="6" xfId="0" applyFont="1" applyFill="1" applyBorder="1" applyAlignment="1">
      <alignment horizontal="justify" vertical="center" wrapText="1"/>
    </xf>
    <xf numFmtId="0" fontId="28" fillId="15" borderId="11" xfId="0" applyFont="1" applyFill="1" applyBorder="1" applyAlignment="1">
      <alignment horizontal="justify" vertical="center" wrapText="1"/>
    </xf>
    <xf numFmtId="0" fontId="28" fillId="15" borderId="6" xfId="0" applyFont="1" applyFill="1" applyBorder="1" applyAlignment="1">
      <alignment vertical="center"/>
    </xf>
    <xf numFmtId="0" fontId="28" fillId="15" borderId="11" xfId="0" applyFont="1" applyFill="1" applyBorder="1" applyAlignment="1">
      <alignment horizontal="left" vertical="center" wrapText="1"/>
    </xf>
    <xf numFmtId="0" fontId="28" fillId="15" borderId="24" xfId="0" applyFont="1" applyFill="1" applyBorder="1" applyAlignment="1">
      <alignment horizontal="left" vertical="center" wrapText="1" indent="1"/>
    </xf>
    <xf numFmtId="0" fontId="28" fillId="15" borderId="24" xfId="0" applyFont="1" applyFill="1" applyBorder="1" applyAlignment="1">
      <alignment horizontal="left" vertical="center"/>
    </xf>
    <xf numFmtId="0" fontId="28" fillId="15" borderId="18" xfId="0" applyFont="1" applyFill="1" applyBorder="1" applyAlignment="1">
      <alignment horizontal="left" vertical="center" wrapText="1"/>
    </xf>
    <xf numFmtId="0" fontId="28" fillId="15" borderId="11" xfId="0" applyFont="1" applyFill="1" applyBorder="1" applyAlignment="1">
      <alignment vertical="center"/>
    </xf>
    <xf numFmtId="0" fontId="28" fillId="15" borderId="58" xfId="0" applyFont="1" applyFill="1" applyBorder="1" applyAlignment="1">
      <alignment vertical="center" wrapText="1"/>
    </xf>
    <xf numFmtId="0" fontId="28" fillId="15" borderId="60" xfId="0" applyFont="1" applyFill="1" applyBorder="1" applyAlignment="1">
      <alignment vertical="center" wrapText="1"/>
    </xf>
    <xf numFmtId="0" fontId="4" fillId="0" borderId="11" xfId="0" applyFont="1" applyFill="1" applyBorder="1" applyAlignment="1">
      <alignment horizontal="center"/>
    </xf>
    <xf numFmtId="0" fontId="4" fillId="0" borderId="60" xfId="0" applyFont="1" applyFill="1" applyBorder="1" applyAlignment="1">
      <alignment horizontal="center"/>
    </xf>
    <xf numFmtId="0" fontId="6" fillId="0" borderId="1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 fillId="0" borderId="11" xfId="0" applyFont="1" applyBorder="1" applyAlignment="1">
      <alignment horizontal="left" vertical="center"/>
    </xf>
    <xf numFmtId="0" fontId="1" fillId="0" borderId="60" xfId="0" applyFont="1" applyBorder="1" applyAlignment="1">
      <alignment horizontal="left" vertical="center"/>
    </xf>
    <xf numFmtId="0" fontId="20" fillId="0" borderId="14" xfId="0" applyFont="1" applyBorder="1" applyAlignment="1">
      <alignment horizontal="center" vertical="center"/>
    </xf>
    <xf numFmtId="0" fontId="20" fillId="0" borderId="21" xfId="0" applyFont="1" applyBorder="1" applyAlignment="1">
      <alignment horizontal="center" vertical="center"/>
    </xf>
    <xf numFmtId="0" fontId="20" fillId="0" borderId="13" xfId="0" applyFont="1" applyBorder="1" applyAlignment="1">
      <alignment horizontal="center" vertical="center" wrapText="1"/>
    </xf>
    <xf numFmtId="0" fontId="20" fillId="0" borderId="20" xfId="0" applyFont="1" applyBorder="1" applyAlignment="1">
      <alignment horizontal="center" vertical="center" wrapText="1"/>
    </xf>
    <xf numFmtId="0" fontId="4" fillId="15" borderId="13" xfId="0" applyFont="1" applyFill="1" applyBorder="1" applyAlignment="1">
      <alignment horizontal="center" vertical="center"/>
    </xf>
    <xf numFmtId="0" fontId="28" fillId="15" borderId="11" xfId="0" applyFont="1" applyFill="1" applyBorder="1" applyAlignment="1">
      <alignment horizontal="left" vertical="center" wrapText="1"/>
    </xf>
    <xf numFmtId="0" fontId="28" fillId="15" borderId="18" xfId="0" applyFont="1" applyFill="1" applyBorder="1" applyAlignment="1">
      <alignment horizontal="left" vertical="center" wrapText="1"/>
    </xf>
    <xf numFmtId="0" fontId="20" fillId="15" borderId="11" xfId="0" applyFont="1" applyFill="1" applyBorder="1" applyAlignment="1">
      <alignment horizontal="left" vertical="center" wrapText="1"/>
    </xf>
    <xf numFmtId="0" fontId="20" fillId="15" borderId="18"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20" fillId="0" borderId="37" xfId="0" applyFont="1" applyBorder="1" applyAlignment="1">
      <alignment horizontal="center"/>
    </xf>
    <xf numFmtId="0" fontId="20" fillId="0" borderId="38" xfId="0" applyFont="1" applyBorder="1" applyAlignment="1">
      <alignment horizontal="center"/>
    </xf>
    <xf numFmtId="0" fontId="20" fillId="0" borderId="33" xfId="0" applyFont="1" applyBorder="1" applyAlignment="1">
      <alignment horizontal="center"/>
    </xf>
    <xf numFmtId="15" fontId="28" fillId="0" borderId="11" xfId="0" applyNumberFormat="1" applyFont="1" applyBorder="1" applyAlignment="1">
      <alignment horizontal="center" vertical="center"/>
    </xf>
    <xf numFmtId="15" fontId="28" fillId="0" borderId="18" xfId="0" applyNumberFormat="1" applyFont="1" applyBorder="1" applyAlignment="1">
      <alignment horizontal="center" vertical="center"/>
    </xf>
    <xf numFmtId="15" fontId="28" fillId="0" borderId="11" xfId="0" applyNumberFormat="1" applyFont="1" applyBorder="1" applyAlignment="1">
      <alignment horizontal="center" vertical="center" wrapText="1"/>
    </xf>
    <xf numFmtId="0" fontId="20" fillId="0" borderId="12" xfId="0" applyFont="1" applyBorder="1" applyAlignment="1">
      <alignment horizontal="left" vertical="center" wrapText="1"/>
    </xf>
    <xf numFmtId="0" fontId="20" fillId="0" borderId="54" xfId="0" applyFont="1" applyBorder="1" applyAlignment="1">
      <alignment horizontal="left" vertical="center"/>
    </xf>
    <xf numFmtId="0" fontId="29" fillId="0" borderId="13" xfId="0" applyFont="1" applyBorder="1" applyAlignment="1">
      <alignment horizontal="left" vertical="center" wrapText="1"/>
    </xf>
    <xf numFmtId="0" fontId="29" fillId="0" borderId="20" xfId="0" applyFont="1" applyBorder="1" applyAlignment="1">
      <alignment horizontal="left" vertical="center" wrapText="1"/>
    </xf>
    <xf numFmtId="0" fontId="20" fillId="6" borderId="13" xfId="0" applyFont="1" applyFill="1" applyBorder="1" applyAlignment="1">
      <alignment horizontal="center" vertical="center"/>
    </xf>
    <xf numFmtId="0" fontId="20" fillId="6" borderId="20"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20" xfId="0" applyFont="1" applyFill="1" applyBorder="1" applyAlignment="1">
      <alignment horizontal="center" vertical="center"/>
    </xf>
    <xf numFmtId="0" fontId="20" fillId="0" borderId="11" xfId="0" applyFont="1" applyBorder="1" applyAlignment="1">
      <alignment horizontal="left" vertical="center" wrapText="1"/>
    </xf>
    <xf numFmtId="0" fontId="20" fillId="0" borderId="18" xfId="0" applyFont="1" applyBorder="1" applyAlignment="1">
      <alignment horizontal="left" vertical="center" wrapText="1"/>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28" fillId="0" borderId="11" xfId="0" applyFont="1" applyBorder="1" applyAlignment="1">
      <alignment horizontal="center" vertical="center"/>
    </xf>
    <xf numFmtId="0" fontId="28" fillId="0" borderId="18" xfId="0" applyFont="1" applyBorder="1" applyAlignment="1">
      <alignment horizontal="center" vertical="center"/>
    </xf>
    <xf numFmtId="0" fontId="20" fillId="5" borderId="52" xfId="0" applyFont="1" applyFill="1" applyBorder="1" applyAlignment="1">
      <alignment horizontal="left" vertical="center" wrapText="1"/>
    </xf>
    <xf numFmtId="0" fontId="20" fillId="5" borderId="74" xfId="0" applyFont="1" applyFill="1" applyBorder="1" applyAlignment="1">
      <alignment horizontal="left" vertical="center" wrapText="1"/>
    </xf>
    <xf numFmtId="0" fontId="20" fillId="0" borderId="9" xfId="0" applyFont="1" applyBorder="1" applyAlignment="1">
      <alignment horizontal="center" vertical="center"/>
    </xf>
    <xf numFmtId="0" fontId="20" fillId="0" borderId="17" xfId="0" applyFont="1" applyBorder="1" applyAlignment="1">
      <alignment horizontal="center" vertical="center"/>
    </xf>
    <xf numFmtId="0" fontId="0" fillId="0" borderId="11" xfId="0" applyBorder="1" applyAlignment="1">
      <alignment horizontal="center"/>
    </xf>
    <xf numFmtId="0" fontId="4" fillId="0" borderId="11" xfId="0" applyFont="1" applyBorder="1" applyAlignment="1">
      <alignment horizontal="center" vertical="center"/>
    </xf>
    <xf numFmtId="0" fontId="6" fillId="0" borderId="11" xfId="0" applyFont="1" applyBorder="1" applyAlignment="1">
      <alignment horizontal="center" vertical="center"/>
    </xf>
    <xf numFmtId="0" fontId="24" fillId="16" borderId="72" xfId="0" applyFont="1" applyFill="1" applyBorder="1" applyAlignment="1">
      <alignment horizontal="center" vertical="center"/>
    </xf>
    <xf numFmtId="0" fontId="24" fillId="16" borderId="56" xfId="0" applyFont="1" applyFill="1" applyBorder="1" applyAlignment="1">
      <alignment horizontal="center" vertical="center"/>
    </xf>
    <xf numFmtId="0" fontId="24" fillId="16" borderId="73" xfId="0" applyFont="1" applyFill="1" applyBorder="1" applyAlignment="1">
      <alignment horizontal="center" vertical="center"/>
    </xf>
    <xf numFmtId="0" fontId="24" fillId="16" borderId="35" xfId="0" applyFont="1" applyFill="1" applyBorder="1" applyAlignment="1">
      <alignment horizontal="center" vertical="center"/>
    </xf>
    <xf numFmtId="0" fontId="24" fillId="16" borderId="44" xfId="0" applyFont="1" applyFill="1" applyBorder="1" applyAlignment="1">
      <alignment horizontal="center" vertical="center"/>
    </xf>
    <xf numFmtId="0" fontId="24" fillId="16" borderId="35" xfId="0" applyFont="1" applyFill="1" applyBorder="1" applyAlignment="1">
      <alignment horizontal="center" vertical="center" wrapText="1"/>
    </xf>
    <xf numFmtId="0" fontId="24" fillId="16" borderId="44" xfId="0" applyFont="1" applyFill="1" applyBorder="1" applyAlignment="1">
      <alignment horizontal="center" vertical="center" wrapText="1"/>
    </xf>
    <xf numFmtId="0" fontId="24" fillId="16" borderId="72" xfId="0" applyFont="1" applyFill="1" applyBorder="1" applyAlignment="1">
      <alignment horizontal="center" vertical="center" wrapText="1"/>
    </xf>
    <xf numFmtId="0" fontId="24" fillId="16" borderId="56" xfId="0" applyFont="1" applyFill="1" applyBorder="1" applyAlignment="1">
      <alignment horizontal="center" vertical="center" wrapText="1"/>
    </xf>
    <xf numFmtId="0" fontId="24" fillId="16" borderId="73" xfId="0" applyFont="1" applyFill="1" applyBorder="1" applyAlignment="1">
      <alignment horizontal="center" vertical="center" wrapText="1"/>
    </xf>
    <xf numFmtId="0" fontId="22" fillId="16" borderId="11" xfId="0" applyFont="1" applyFill="1" applyBorder="1" applyAlignment="1">
      <alignment horizontal="center"/>
    </xf>
    <xf numFmtId="0" fontId="25" fillId="16" borderId="11" xfId="0" applyFont="1" applyFill="1" applyBorder="1" applyAlignment="1">
      <alignment horizontal="center" vertical="center" wrapText="1"/>
    </xf>
    <xf numFmtId="0" fontId="13" fillId="0" borderId="11" xfId="0" applyFont="1" applyBorder="1" applyAlignment="1">
      <alignment horizontal="center" vertical="center"/>
    </xf>
    <xf numFmtId="0" fontId="21" fillId="0" borderId="11" xfId="0" applyFont="1" applyBorder="1" applyAlignment="1">
      <alignment horizontal="center" vertical="center"/>
    </xf>
    <xf numFmtId="0" fontId="4" fillId="0" borderId="1" xfId="0" applyFont="1" applyBorder="1" applyAlignment="1">
      <alignment horizontal="justify" vertical="center"/>
    </xf>
    <xf numFmtId="0" fontId="4" fillId="0" borderId="35" xfId="0" applyFont="1" applyBorder="1" applyAlignment="1">
      <alignment horizontal="justify" vertical="center"/>
    </xf>
    <xf numFmtId="0" fontId="4" fillId="0" borderId="44" xfId="0" applyFont="1" applyBorder="1" applyAlignment="1">
      <alignment horizontal="justify" vertical="center"/>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7" fillId="9" borderId="33" xfId="0" applyFont="1" applyFill="1" applyBorder="1" applyAlignment="1">
      <alignment horizontal="center" vertical="center"/>
    </xf>
    <xf numFmtId="0" fontId="7" fillId="9" borderId="37" xfId="0" applyFont="1" applyFill="1" applyBorder="1" applyAlignment="1">
      <alignment horizontal="center" vertical="center"/>
    </xf>
    <xf numFmtId="0" fontId="7" fillId="9" borderId="38" xfId="0" applyFont="1" applyFill="1" applyBorder="1" applyAlignment="1">
      <alignment horizontal="center" vertical="center"/>
    </xf>
    <xf numFmtId="0" fontId="7" fillId="9" borderId="33"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7" fillId="9" borderId="39"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1" xfId="0" applyFont="1" applyFill="1" applyBorder="1" applyAlignment="1">
      <alignment horizontal="left" vertical="center" wrapText="1"/>
    </xf>
    <xf numFmtId="0" fontId="7" fillId="9"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38" xfId="0" applyBorder="1" applyAlignment="1">
      <alignment horizontal="left" vertical="center" wrapText="1"/>
    </xf>
    <xf numFmtId="0" fontId="8" fillId="0" borderId="33" xfId="0" applyFont="1" applyBorder="1" applyAlignment="1">
      <alignment horizontal="left" vertical="center" wrapText="1"/>
    </xf>
    <xf numFmtId="0" fontId="8" fillId="0" borderId="38" xfId="0" applyFont="1" applyBorder="1" applyAlignment="1">
      <alignment horizontal="left" vertical="center" wrapText="1"/>
    </xf>
    <xf numFmtId="0" fontId="7" fillId="9" borderId="57" xfId="0" applyFont="1" applyFill="1" applyBorder="1" applyAlignment="1">
      <alignment horizontal="center" vertical="center" wrapText="1"/>
    </xf>
    <xf numFmtId="0" fontId="7" fillId="9" borderId="0" xfId="0" applyFont="1" applyFill="1" applyBorder="1" applyAlignment="1">
      <alignment horizontal="center" vertical="center" wrapText="1"/>
    </xf>
  </cellXfs>
  <cellStyles count="1">
    <cellStyle name="Normal" xfId="0" builtinId="0"/>
  </cellStyles>
  <dxfs count="1364">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166687</xdr:colOff>
      <xdr:row>0</xdr:row>
      <xdr:rowOff>178594</xdr:rowOff>
    </xdr:from>
    <xdr:to>
      <xdr:col>1</xdr:col>
      <xdr:colOff>1616498</xdr:colOff>
      <xdr:row>3</xdr:row>
      <xdr:rowOff>44224</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523875" y="178594"/>
          <a:ext cx="1449811" cy="687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321470</xdr:colOff>
      <xdr:row>0</xdr:row>
      <xdr:rowOff>71438</xdr:rowOff>
    </xdr:from>
    <xdr:to>
      <xdr:col>0</xdr:col>
      <xdr:colOff>1145882</xdr:colOff>
      <xdr:row>3</xdr:row>
      <xdr:rowOff>71438</xdr:rowOff>
    </xdr:to>
    <xdr:pic>
      <xdr:nvPicPr>
        <xdr:cNvPr id="2" name="Imagen 2">
          <a:extLst>
            <a:ext uri="{FF2B5EF4-FFF2-40B4-BE49-F238E27FC236}">
              <a16:creationId xmlns:a16="http://schemas.microsoft.com/office/drawing/2014/main" id="{31B4B171-8B6E-413C-A5A1-856A680ABC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321470" y="71438"/>
          <a:ext cx="82441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895350</xdr:colOff>
      <xdr:row>3</xdr:row>
      <xdr:rowOff>92248</xdr:rowOff>
    </xdr:to>
    <xdr:pic>
      <xdr:nvPicPr>
        <xdr:cNvPr id="2" name="Imagen 2">
          <a:extLst>
            <a:ext uri="{FF2B5EF4-FFF2-40B4-BE49-F238E27FC236}">
              <a16:creationId xmlns:a16="http://schemas.microsoft.com/office/drawing/2014/main" id="{E2F7D2D7-BF91-4BD0-9452-0D91AFEBAD6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171450" y="152400"/>
          <a:ext cx="723900" cy="501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362291</xdr:colOff>
      <xdr:row>0</xdr:row>
      <xdr:rowOff>125866</xdr:rowOff>
    </xdr:from>
    <xdr:to>
      <xdr:col>0</xdr:col>
      <xdr:colOff>1186703</xdr:colOff>
      <xdr:row>3</xdr:row>
      <xdr:rowOff>125866</xdr:rowOff>
    </xdr:to>
    <xdr:pic>
      <xdr:nvPicPr>
        <xdr:cNvPr id="2" name="Imagen 2">
          <a:extLst>
            <a:ext uri="{FF2B5EF4-FFF2-40B4-BE49-F238E27FC236}">
              <a16:creationId xmlns:a16="http://schemas.microsoft.com/office/drawing/2014/main" id="{2A58E3D4-D1CE-4F6B-801E-20EB155D816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362291" y="125866"/>
          <a:ext cx="82441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152400</xdr:rowOff>
    </xdr:from>
    <xdr:to>
      <xdr:col>0</xdr:col>
      <xdr:colOff>895350</xdr:colOff>
      <xdr:row>3</xdr:row>
      <xdr:rowOff>92248</xdr:rowOff>
    </xdr:to>
    <xdr:pic>
      <xdr:nvPicPr>
        <xdr:cNvPr id="2" name="Imagen 2">
          <a:extLst>
            <a:ext uri="{FF2B5EF4-FFF2-40B4-BE49-F238E27FC236}">
              <a16:creationId xmlns:a16="http://schemas.microsoft.com/office/drawing/2014/main" id="{640FD79E-24AD-40EE-A048-3CC8035C611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171450" y="152400"/>
          <a:ext cx="723900" cy="511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111125</xdr:colOff>
      <xdr:row>9</xdr:row>
      <xdr:rowOff>238125</xdr:rowOff>
    </xdr:from>
    <xdr:to>
      <xdr:col>9</xdr:col>
      <xdr:colOff>555625</xdr:colOff>
      <xdr:row>9</xdr:row>
      <xdr:rowOff>746125</xdr:rowOff>
    </xdr:to>
    <xdr:sp macro="" textlink="">
      <xdr:nvSpPr>
        <xdr:cNvPr id="2" name="1 Igual que">
          <a:extLst>
            <a:ext uri="{FF2B5EF4-FFF2-40B4-BE49-F238E27FC236}">
              <a16:creationId xmlns:a16="http://schemas.microsoft.com/office/drawing/2014/main" id="{00000000-0008-0000-0100-000002000000}"/>
            </a:ext>
          </a:extLst>
        </xdr:cNvPr>
        <xdr:cNvSpPr/>
      </xdr:nvSpPr>
      <xdr:spPr>
        <a:xfrm>
          <a:off x="15570200" y="3409950"/>
          <a:ext cx="444500" cy="508000"/>
        </a:xfrm>
        <a:prstGeom prst="mathEqua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s-CO" sz="1100">
            <a:solidFill>
              <a:schemeClr val="tx1"/>
            </a:solidFill>
          </a:endParaRPr>
        </a:p>
      </xdr:txBody>
    </xdr:sp>
    <xdr:clientData/>
  </xdr:twoCellAnchor>
  <xdr:twoCellAnchor>
    <xdr:from>
      <xdr:col>5</xdr:col>
      <xdr:colOff>285750</xdr:colOff>
      <xdr:row>9</xdr:row>
      <xdr:rowOff>238125</xdr:rowOff>
    </xdr:from>
    <xdr:to>
      <xdr:col>5</xdr:col>
      <xdr:colOff>762000</xdr:colOff>
      <xdr:row>9</xdr:row>
      <xdr:rowOff>746125</xdr:rowOff>
    </xdr:to>
    <xdr:sp macro="" textlink="">
      <xdr:nvSpPr>
        <xdr:cNvPr id="3" name="2 Multiplicar">
          <a:extLst>
            <a:ext uri="{FF2B5EF4-FFF2-40B4-BE49-F238E27FC236}">
              <a16:creationId xmlns:a16="http://schemas.microsoft.com/office/drawing/2014/main" id="{00000000-0008-0000-0100-000003000000}"/>
            </a:ext>
          </a:extLst>
        </xdr:cNvPr>
        <xdr:cNvSpPr/>
      </xdr:nvSpPr>
      <xdr:spPr>
        <a:xfrm>
          <a:off x="9820275" y="3409950"/>
          <a:ext cx="476250" cy="508000"/>
        </a:xfrm>
        <a:prstGeom prst="mathMultiply">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394607</xdr:colOff>
      <xdr:row>0</xdr:row>
      <xdr:rowOff>40821</xdr:rowOff>
    </xdr:from>
    <xdr:to>
      <xdr:col>1</xdr:col>
      <xdr:colOff>1864178</xdr:colOff>
      <xdr:row>3</xdr:row>
      <xdr:rowOff>176895</xdr:rowOff>
    </xdr:to>
    <xdr:pic>
      <xdr:nvPicPr>
        <xdr:cNvPr id="4" name="Imagen 2">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1714500" y="40821"/>
          <a:ext cx="1469571" cy="70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338666</xdr:colOff>
      <xdr:row>0</xdr:row>
      <xdr:rowOff>0</xdr:rowOff>
    </xdr:from>
    <xdr:to>
      <xdr:col>2</xdr:col>
      <xdr:colOff>281214</xdr:colOff>
      <xdr:row>3</xdr:row>
      <xdr:rowOff>150127</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659" t="15981" r="9659" b="16100"/>
        <a:stretch/>
      </xdr:blipFill>
      <xdr:spPr bwMode="auto">
        <a:xfrm>
          <a:off x="557741" y="0"/>
          <a:ext cx="1676098" cy="635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20GE%20GESTI&#211;N%20ESTRAT&#201;GICA\7.%20Registros\ultimos%20documentos%20escritorio\Gestion%20de%20riesgos%202019\Mapa%20de%20riesgos%20REV%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Escala de Calif"/>
      <sheetName val="Actividades  Significativas"/>
      <sheetName val="tablas "/>
      <sheetName val="Mapa de riesgos alineado a proc"/>
    </sheetNames>
    <sheetDataSet>
      <sheetData sheetId="0"/>
      <sheetData sheetId="1"/>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Ricardo Patiño Murillo" id="{F2886D83-12FD-43E0-B6F5-E189F1110A77}" userId="S-1-5-21-1716087525-4202621800-3901471093-563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0" dT="2020-08-25T14:13:18.09" personId="{F2886D83-12FD-43E0-B6F5-E189F1110A77}" id="{1323F517-BA88-4148-966A-31960467860E}">
    <text>Ha mejorado e implementado controles por consiguiente aumenta su calificación. Pasa la calificación de Requiere mejora a Aceptable. Riesgo Neto pasa de Alto a Por encima del promedio</text>
  </threadedComment>
  <threadedComment ref="G26" dT="2020-08-25T14:59:00.71" personId="{F2886D83-12FD-43E0-B6F5-E189F1110A77}" id="{1317A444-9325-4E23-8213-53AFDF339FF9}">
    <text>La probabilidad de ocurrencia no es tan Alta por eso el nivel de riesgo Inherente pasa a Por encima del Promedio</text>
  </threadedComment>
  <threadedComment ref="G27" dT="2020-08-25T15:01:27.76" personId="{F2886D83-12FD-43E0-B6F5-E189F1110A77}" id="{8E6A27CE-6025-46D6-BA85-EFF8E101D4E4}">
    <text>El riesgo pasa de Alto a Moderado debido a que la probabilidad de ocurrencia no es tan Alto. Además el area ha mejorado en ese aspecto en cuanto a que ya hay una información más clara y oportuna respecto a los lineamientos a realizar. Un ejemplo claro de ello es el Plan de Modernización a 4 años</text>
  </threadedComment>
  <threadedComment ref="G40" dT="2020-08-25T15:38:09.57" personId="{F2886D83-12FD-43E0-B6F5-E189F1110A77}" id="{D7396E59-39A5-4C83-A5F6-4504E61D0CD0}">
    <text>Este riesgo pasa de Alto a Moderado debido a que en la organización no se ha materializado y su probabilidad de ocurrencia no es tan Alta desde que se documento. Su calificación final pasa de Alto a Moderado según metodologia</text>
  </threadedComment>
  <threadedComment ref="M79" dT="2020-08-26T20:17:12.93" personId="{F2886D83-12FD-43E0-B6F5-E189F1110A77}" id="{DE8F1A78-F052-4CC1-8443-65FAD9C9642A}">
    <text>Este riesgo pasa de Por encima del promedio a Moderado de acuerdo a la implementación de más controles que mejoran su calficación final.</text>
  </threadedComment>
  <threadedComment ref="G80" dT="2020-08-25T22:06:38.24" personId="{F2886D83-12FD-43E0-B6F5-E189F1110A77}" id="{270095D6-FE47-40EF-B248-21BEFA83D046}">
    <text>Se decide disminuir el nivel de riesgo inherente debido a que no se ha materializado el riesgo desde que se documento, es decir su probabilidad de ocurrencia no es tan alto al inicialmente documentado. Adicionalmente se han implementado nuevos controles</text>
  </threadedComment>
  <threadedComment ref="K91" dT="2020-08-26T16:59:09.34" personId="{F2886D83-12FD-43E0-B6F5-E189F1110A77}" id="{D273F0D7-3588-43E9-98A2-7CDCE00EF55C}">
    <text>Se establece un punto en los criterios del DAFP, por que a la fecha se estaba creando un instrumento para ejercer el control. Adicionalmente el riesgo era alto por la falta de controles porque en si el nivel de riesgo inherente es MODERADO, es decir su probabilidad de ocurrencia no es tan Alto</text>
  </threadedComment>
  <threadedComment ref="L105" dT="2020-08-26T17:12:34.19" personId="{F2886D83-12FD-43E0-B6F5-E189F1110A77}" id="{C721E1C0-C6A5-4E78-9152-D86DFBF2FBF9}">
    <text>Se le asigna un punto a uno de los criterios del DAFP ya que poseen una herramienta para ejercer el control: Seguimiento a los movimientos en el Sistema de información para la administración de inventarios. (SAI ). Pasa de una calificación de 40 Requiere Mejora a Aceptable: 60 por consiguiente el Riesgo Neto pasa de Alto a Requiere Mejora según Metodologia</text>
  </threadedComment>
  <threadedComment ref="G112" dT="2020-08-26T17:26:36.60" personId="{F2886D83-12FD-43E0-B6F5-E189F1110A77}" id="{8088A909-A1CA-4D39-82DD-A6A424E8BAA9}">
    <text>Se disminuye el nivel de Riesgo Inherente de Alto a Por encima del promedio debido a que no se ha materializado y su probabilidad de ocurrencia no es tan alto a lo inicialmente documentado. Por consiguiente el Riesgo Neto pasa de Alto a Por encima del Promedio según metodologia</text>
  </threadedComment>
  <threadedComment ref="G114" dT="2020-08-26T17:43:10.88" personId="{F2886D83-12FD-43E0-B6F5-E189F1110A77}" id="{6C654B59-B792-4606-84F2-722752FA2185}">
    <text>Este riesgo pasa de Alto a Por encima del Promedio debido que ademas de tener los controles inicialmente documentados se tiene un proceso estandarizado de nomina y compensación y el cual cuenta con una herramienta efec¿tiva: 1. Software de nomina debidamente parametrizado, el cual, es un control automático que disminuya considerablemente la probabilidad de ocurrencia, por consiguiente pasa de Alto a Por encima del promedio tanto el nivel de Riesgo Inherente como el Riesgo Neto.</text>
  </threadedComment>
  <threadedComment ref="L125" dT="2020-08-26T18:05:27.25" personId="{F2886D83-12FD-43E0-B6F5-E189F1110A77}" id="{D3965466-3598-4626-9CF2-39F3A62CADDB}">
    <text>La calificación del control pasa de Debil a Aceptable debido a que se implementan nuevos controles: 1. PD - GH - 05 Procedimiento evaluacion de desempeño
2. Plataforma evaluacion de desempeño.
Adicionalmente el Riego Inherente y Riesgo Neto pasan de Alto a Por encima del Promedio debido a que la Probabilidad de ocurrencia e Impacto no es tan Alto al inicialmente documentado, prueba de ello es que hasta la fecha no se ha materializado.</text>
  </threadedComment>
  <threadedComment ref="G130" dT="2020-08-26T18:14:42.40" personId="{F2886D83-12FD-43E0-B6F5-E189F1110A77}" id="{5AFF0ED1-3EB8-4BCF-B466-18F6D23E4981}">
    <text>El nivel de Riesgo Inherente pasa de Alto a Moderado debido a que existe un proceso Consolidado de Seguridad y Salud en el Trabajo y han mejorado los contoles a los inicialmente documentados. Adicionalmente la probabilidad de ocurrencia del Riesgo Inherente es menor al inicialmente documentado prueba de ello es que NO se ha materializado el riesgo, por consiguiente pasa de Alto a Por encima del Promedio, lo mismo para el Riesgo Neto según metodologia.</text>
  </threadedComment>
  <threadedComment ref="G131" dT="2020-08-26T18:20:43.90" personId="{F2886D83-12FD-43E0-B6F5-E189F1110A77}" id="{B9A087B4-01B9-422E-8C56-41B439B5F968}">
    <text>El nivel de Riesgo Inherente cambia de Alto a Por encima del proimedio debido a que la probabilidad de ocurrencia no es tan Alto al inicialmente documentado, prueba de ello es la no materialización del Riesgo desde que se documento. Adicionamente cuenta con controles respecto a la revisión de antecedentes judiciales, procuraduria y contraloria y RETHUS.</text>
  </threadedComment>
  <threadedComment ref="L131" dT="2020-08-26T18:26:32.24" personId="{F2886D83-12FD-43E0-B6F5-E189F1110A77}" id="{8E70CFE3-A99C-4BAB-BDDC-DAE14ED58C35}">
    <text>Se le asigna un punto a los criterios del DAFP debido a que si los controles no fueran efectivos para mitigar el riesgo se estaría materializando el riesgo y hasta fecha no se ha Materializado. Por consiguiente la calificación pasa de Débil a Aceptable.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36"/>
  <sheetViews>
    <sheetView showGridLines="0" tabSelected="1" zoomScale="70" zoomScaleNormal="70" workbookViewId="0">
      <pane ySplit="6" topLeftCell="A7" activePane="bottomLeft" state="frozen"/>
      <selection pane="bottomLeft" activeCell="B6" sqref="B6"/>
    </sheetView>
  </sheetViews>
  <sheetFormatPr baseColWidth="10" defaultColWidth="11.42578125" defaultRowHeight="12.75" x14ac:dyDescent="0.2"/>
  <cols>
    <col min="1" max="1" width="6.5703125" style="2" customWidth="1"/>
    <col min="2" max="2" width="34.85546875" style="2" customWidth="1"/>
    <col min="3" max="3" width="53.5703125" style="2" customWidth="1"/>
    <col min="4" max="4" width="27.42578125" style="2" customWidth="1"/>
    <col min="5" max="5" width="67.140625" style="2" customWidth="1"/>
    <col min="6" max="6" width="53" style="2" customWidth="1"/>
    <col min="7" max="7" width="37.42578125" style="2" customWidth="1"/>
    <col min="8" max="8" width="85.42578125" style="2" customWidth="1"/>
    <col min="9" max="9" width="14.42578125" style="5" customWidth="1"/>
    <col min="10" max="10" width="13.42578125" style="5" customWidth="1"/>
    <col min="11" max="11" width="11" style="6" customWidth="1"/>
    <col min="12" max="12" width="44.28515625" style="2" customWidth="1"/>
    <col min="13" max="13" width="37.42578125" style="2" customWidth="1"/>
    <col min="14" max="14" width="22.28515625" style="6" customWidth="1"/>
    <col min="15" max="15" width="73.85546875" style="2" customWidth="1"/>
    <col min="16" max="16" width="27.85546875" style="2" customWidth="1"/>
    <col min="17" max="17" width="19.42578125" style="2" customWidth="1"/>
    <col min="18" max="18" width="13.85546875" style="2" customWidth="1"/>
    <col min="19" max="19" width="18.140625" style="2" customWidth="1"/>
    <col min="20" max="20" width="48.85546875" style="2" customWidth="1"/>
    <col min="21" max="21" width="31.28515625" style="2" customWidth="1"/>
    <col min="22" max="22" width="97.140625" style="2" customWidth="1"/>
    <col min="23" max="23" width="25.28515625" style="2" bestFit="1" customWidth="1"/>
    <col min="24" max="24" width="28" style="2" bestFit="1" customWidth="1"/>
    <col min="25" max="25" width="78.42578125" style="2" customWidth="1"/>
    <col min="26" max="37" width="11.42578125" style="2"/>
    <col min="38" max="38" width="23.85546875" style="2" customWidth="1"/>
    <col min="39" max="39" width="39" style="2" customWidth="1"/>
    <col min="40" max="16384" width="11.42578125" style="2"/>
  </cols>
  <sheetData>
    <row r="1" spans="1:39" ht="23.25" customHeight="1" x14ac:dyDescent="0.2">
      <c r="A1" s="520"/>
      <c r="B1" s="520"/>
      <c r="C1" s="522" t="s">
        <v>42</v>
      </c>
      <c r="D1" s="523"/>
      <c r="E1" s="523"/>
      <c r="F1" s="523"/>
      <c r="G1" s="523"/>
      <c r="H1" s="523"/>
      <c r="I1" s="524"/>
      <c r="J1" s="528" t="s">
        <v>43</v>
      </c>
      <c r="K1" s="528"/>
      <c r="L1" s="12" t="s">
        <v>44</v>
      </c>
    </row>
    <row r="2" spans="1:39" ht="22.5" customHeight="1" x14ac:dyDescent="0.2">
      <c r="A2" s="520"/>
      <c r="B2" s="520"/>
      <c r="C2" s="525"/>
      <c r="D2" s="526"/>
      <c r="E2" s="526"/>
      <c r="F2" s="526"/>
      <c r="G2" s="526"/>
      <c r="H2" s="526"/>
      <c r="I2" s="527"/>
      <c r="J2" s="528" t="s">
        <v>45</v>
      </c>
      <c r="K2" s="528"/>
      <c r="L2" s="16" t="s">
        <v>174</v>
      </c>
    </row>
    <row r="3" spans="1:39" ht="18.75" customHeight="1" x14ac:dyDescent="0.2">
      <c r="A3" s="520"/>
      <c r="B3" s="520"/>
      <c r="C3" s="525"/>
      <c r="D3" s="526"/>
      <c r="E3" s="526"/>
      <c r="F3" s="526"/>
      <c r="G3" s="526"/>
      <c r="H3" s="526"/>
      <c r="I3" s="527"/>
      <c r="J3" s="528" t="s">
        <v>46</v>
      </c>
      <c r="K3" s="528"/>
      <c r="L3" s="17">
        <v>43872</v>
      </c>
    </row>
    <row r="4" spans="1:39" ht="21" customHeight="1" thickBot="1" x14ac:dyDescent="0.25">
      <c r="A4" s="521"/>
      <c r="B4" s="521"/>
      <c r="C4" s="525"/>
      <c r="D4" s="526"/>
      <c r="E4" s="526"/>
      <c r="F4" s="526"/>
      <c r="G4" s="526"/>
      <c r="H4" s="526"/>
      <c r="I4" s="527"/>
      <c r="J4" s="529" t="s">
        <v>47</v>
      </c>
      <c r="K4" s="529"/>
      <c r="L4" s="419" t="s">
        <v>178</v>
      </c>
    </row>
    <row r="5" spans="1:39" ht="16.5" customHeight="1" thickBot="1" x14ac:dyDescent="0.25">
      <c r="A5" s="545" t="s">
        <v>815</v>
      </c>
      <c r="B5" s="543"/>
      <c r="C5" s="543"/>
      <c r="D5" s="543"/>
      <c r="E5" s="543"/>
      <c r="F5" s="544"/>
      <c r="G5" s="422" t="s">
        <v>816</v>
      </c>
      <c r="H5" s="545" t="s">
        <v>829</v>
      </c>
      <c r="I5" s="543"/>
      <c r="J5" s="543"/>
      <c r="K5" s="543"/>
      <c r="L5" s="544"/>
      <c r="M5" s="422" t="s">
        <v>830</v>
      </c>
      <c r="N5" s="543" t="s">
        <v>817</v>
      </c>
      <c r="O5" s="543"/>
      <c r="P5" s="543"/>
      <c r="Q5" s="543"/>
      <c r="R5" s="543"/>
      <c r="S5" s="543"/>
      <c r="T5" s="544"/>
      <c r="U5" s="545" t="s">
        <v>820</v>
      </c>
      <c r="V5" s="543"/>
      <c r="W5" s="543"/>
      <c r="X5" s="543"/>
      <c r="Y5" s="544"/>
    </row>
    <row r="6" spans="1:39" s="1" customFormat="1" ht="51" customHeight="1" thickBot="1" x14ac:dyDescent="0.3">
      <c r="A6" s="433" t="s">
        <v>0</v>
      </c>
      <c r="B6" s="430" t="s">
        <v>110</v>
      </c>
      <c r="C6" s="432" t="s">
        <v>1</v>
      </c>
      <c r="D6" s="432" t="s">
        <v>834</v>
      </c>
      <c r="E6" s="432" t="s">
        <v>3</v>
      </c>
      <c r="F6" s="432" t="s">
        <v>4</v>
      </c>
      <c r="G6" s="432" t="s">
        <v>5</v>
      </c>
      <c r="H6" s="432" t="s">
        <v>6</v>
      </c>
      <c r="I6" s="432" t="s">
        <v>7</v>
      </c>
      <c r="J6" s="432" t="s">
        <v>8</v>
      </c>
      <c r="K6" s="434" t="s">
        <v>9</v>
      </c>
      <c r="L6" s="433" t="s">
        <v>10</v>
      </c>
      <c r="M6" s="433" t="s">
        <v>11</v>
      </c>
      <c r="N6" s="430" t="s">
        <v>123</v>
      </c>
      <c r="O6" s="431" t="s">
        <v>12</v>
      </c>
      <c r="P6" s="432" t="s">
        <v>835</v>
      </c>
      <c r="Q6" s="432" t="s">
        <v>13</v>
      </c>
      <c r="R6" s="166" t="s">
        <v>14</v>
      </c>
      <c r="S6" s="166" t="s">
        <v>836</v>
      </c>
      <c r="T6" s="428" t="s">
        <v>837</v>
      </c>
      <c r="U6" s="427" t="s">
        <v>821</v>
      </c>
      <c r="V6" s="428" t="s">
        <v>825</v>
      </c>
      <c r="W6" s="428" t="s">
        <v>818</v>
      </c>
      <c r="X6" s="429" t="s">
        <v>819</v>
      </c>
      <c r="Y6" s="428" t="s">
        <v>139</v>
      </c>
    </row>
    <row r="7" spans="1:39" ht="136.5" customHeight="1" x14ac:dyDescent="0.2">
      <c r="A7" s="357" t="s">
        <v>594</v>
      </c>
      <c r="B7" s="268" t="s">
        <v>31</v>
      </c>
      <c r="C7" s="252" t="s">
        <v>838</v>
      </c>
      <c r="D7" s="214" t="s">
        <v>107</v>
      </c>
      <c r="E7" s="202" t="s">
        <v>103</v>
      </c>
      <c r="F7" s="203" t="s">
        <v>104</v>
      </c>
      <c r="G7" s="215" t="s">
        <v>19</v>
      </c>
      <c r="H7" s="206" t="s">
        <v>1238</v>
      </c>
      <c r="I7" s="411">
        <v>15</v>
      </c>
      <c r="J7" s="412">
        <v>5</v>
      </c>
      <c r="K7" s="413">
        <f t="shared" ref="K7:K25" si="0">+I7*J7</f>
        <v>75</v>
      </c>
      <c r="L7" s="269" t="s">
        <v>16</v>
      </c>
      <c r="M7" s="215" t="s">
        <v>19</v>
      </c>
      <c r="N7" s="270" t="s">
        <v>184</v>
      </c>
      <c r="O7" s="217" t="s">
        <v>839</v>
      </c>
      <c r="P7" s="242" t="s">
        <v>33</v>
      </c>
      <c r="Q7" s="218" t="s">
        <v>17</v>
      </c>
      <c r="R7" s="275">
        <v>44197</v>
      </c>
      <c r="S7" s="275">
        <v>44561</v>
      </c>
      <c r="T7" s="379" t="s">
        <v>840</v>
      </c>
      <c r="U7" s="424"/>
      <c r="V7" s="482" t="s">
        <v>823</v>
      </c>
      <c r="W7" s="483" t="s">
        <v>824</v>
      </c>
      <c r="X7" s="483" t="s">
        <v>827</v>
      </c>
      <c r="Y7" s="484" t="s">
        <v>828</v>
      </c>
    </row>
    <row r="8" spans="1:39" ht="118.5" customHeight="1" x14ac:dyDescent="0.2">
      <c r="A8" s="395" t="s">
        <v>595</v>
      </c>
      <c r="B8" s="271" t="s">
        <v>31</v>
      </c>
      <c r="C8" s="243" t="s">
        <v>34</v>
      </c>
      <c r="D8" s="222" t="s">
        <v>107</v>
      </c>
      <c r="E8" s="204" t="s">
        <v>185</v>
      </c>
      <c r="F8" s="205" t="s">
        <v>186</v>
      </c>
      <c r="G8" s="226" t="s">
        <v>27</v>
      </c>
      <c r="H8" s="207" t="s">
        <v>1239</v>
      </c>
      <c r="I8" s="272">
        <v>15</v>
      </c>
      <c r="J8" s="414">
        <v>5</v>
      </c>
      <c r="K8" s="354">
        <f t="shared" si="0"/>
        <v>75</v>
      </c>
      <c r="L8" s="273" t="s">
        <v>16</v>
      </c>
      <c r="M8" s="226" t="s">
        <v>187</v>
      </c>
      <c r="N8" s="274" t="s">
        <v>125</v>
      </c>
      <c r="O8" s="128" t="s">
        <v>188</v>
      </c>
      <c r="P8" s="407" t="s">
        <v>33</v>
      </c>
      <c r="Q8" s="228" t="s">
        <v>17</v>
      </c>
      <c r="R8" s="275">
        <v>44197</v>
      </c>
      <c r="S8" s="275">
        <v>44561</v>
      </c>
      <c r="T8" s="409" t="s">
        <v>189</v>
      </c>
      <c r="U8" s="425"/>
      <c r="V8" s="423" t="s">
        <v>823</v>
      </c>
      <c r="W8" s="421" t="s">
        <v>824</v>
      </c>
      <c r="X8" s="421" t="s">
        <v>827</v>
      </c>
      <c r="Y8" s="426" t="s">
        <v>828</v>
      </c>
      <c r="AL8" s="107" t="s">
        <v>2</v>
      </c>
      <c r="AM8" s="107" t="s">
        <v>111</v>
      </c>
    </row>
    <row r="9" spans="1:39" ht="214.5" customHeight="1" x14ac:dyDescent="0.2">
      <c r="A9" s="395" t="s">
        <v>596</v>
      </c>
      <c r="B9" s="271" t="s">
        <v>31</v>
      </c>
      <c r="C9" s="243" t="s">
        <v>35</v>
      </c>
      <c r="D9" s="222" t="s">
        <v>107</v>
      </c>
      <c r="E9" s="204" t="s">
        <v>105</v>
      </c>
      <c r="F9" s="205" t="s">
        <v>832</v>
      </c>
      <c r="G9" s="226" t="s">
        <v>21</v>
      </c>
      <c r="H9" s="207" t="s">
        <v>841</v>
      </c>
      <c r="I9" s="272">
        <v>15</v>
      </c>
      <c r="J9" s="414">
        <v>4</v>
      </c>
      <c r="K9" s="354">
        <f t="shared" si="0"/>
        <v>60</v>
      </c>
      <c r="L9" s="273" t="s">
        <v>16</v>
      </c>
      <c r="M9" s="226" t="s">
        <v>21</v>
      </c>
      <c r="N9" s="274" t="s">
        <v>124</v>
      </c>
      <c r="O9" s="128" t="s">
        <v>191</v>
      </c>
      <c r="P9" s="407" t="s">
        <v>33</v>
      </c>
      <c r="Q9" s="228" t="s">
        <v>17</v>
      </c>
      <c r="R9" s="275">
        <v>44197</v>
      </c>
      <c r="S9" s="275">
        <v>44561</v>
      </c>
      <c r="T9" s="409" t="s">
        <v>189</v>
      </c>
      <c r="U9" s="425"/>
      <c r="V9" s="423" t="s">
        <v>823</v>
      </c>
      <c r="W9" s="421" t="s">
        <v>824</v>
      </c>
      <c r="X9" s="421" t="s">
        <v>827</v>
      </c>
      <c r="Y9" s="426" t="s">
        <v>828</v>
      </c>
      <c r="AL9" s="104" t="s">
        <v>108</v>
      </c>
      <c r="AM9" s="104" t="s">
        <v>112</v>
      </c>
    </row>
    <row r="10" spans="1:39" ht="159" customHeight="1" thickBot="1" x14ac:dyDescent="0.25">
      <c r="A10" s="395" t="s">
        <v>597</v>
      </c>
      <c r="B10" s="332" t="s">
        <v>31</v>
      </c>
      <c r="C10" s="245" t="s">
        <v>192</v>
      </c>
      <c r="D10" s="232" t="s">
        <v>107</v>
      </c>
      <c r="E10" s="233" t="s">
        <v>193</v>
      </c>
      <c r="F10" s="234" t="s">
        <v>842</v>
      </c>
      <c r="G10" s="333" t="s">
        <v>21</v>
      </c>
      <c r="H10" s="235" t="s">
        <v>1240</v>
      </c>
      <c r="I10" s="415">
        <v>15</v>
      </c>
      <c r="J10" s="416">
        <v>4</v>
      </c>
      <c r="K10" s="355">
        <f t="shared" si="0"/>
        <v>60</v>
      </c>
      <c r="L10" s="334" t="s">
        <v>16</v>
      </c>
      <c r="M10" s="333" t="s">
        <v>21</v>
      </c>
      <c r="N10" s="335" t="s">
        <v>124</v>
      </c>
      <c r="O10" s="240" t="s">
        <v>194</v>
      </c>
      <c r="P10" s="408" t="s">
        <v>33</v>
      </c>
      <c r="Q10" s="246" t="s">
        <v>20</v>
      </c>
      <c r="R10" s="275">
        <v>44197</v>
      </c>
      <c r="S10" s="275">
        <v>44561</v>
      </c>
      <c r="T10" s="380" t="s">
        <v>189</v>
      </c>
      <c r="U10" s="425"/>
      <c r="V10" s="423" t="s">
        <v>823</v>
      </c>
      <c r="W10" s="421" t="s">
        <v>824</v>
      </c>
      <c r="X10" s="421" t="s">
        <v>827</v>
      </c>
      <c r="Y10" s="426" t="s">
        <v>828</v>
      </c>
      <c r="AL10" s="104" t="s">
        <v>113</v>
      </c>
      <c r="AM10" s="104" t="s">
        <v>25</v>
      </c>
    </row>
    <row r="11" spans="1:39" ht="263.25" customHeight="1" x14ac:dyDescent="0.2">
      <c r="A11" s="395" t="s">
        <v>598</v>
      </c>
      <c r="B11" s="268" t="s">
        <v>115</v>
      </c>
      <c r="C11" s="252" t="s">
        <v>196</v>
      </c>
      <c r="D11" s="214" t="s">
        <v>107</v>
      </c>
      <c r="E11" s="202" t="s">
        <v>833</v>
      </c>
      <c r="F11" s="203" t="s">
        <v>843</v>
      </c>
      <c r="G11" s="215" t="s">
        <v>15</v>
      </c>
      <c r="H11" s="206" t="s">
        <v>197</v>
      </c>
      <c r="I11" s="342">
        <v>15</v>
      </c>
      <c r="J11" s="343">
        <v>5</v>
      </c>
      <c r="K11" s="349">
        <f t="shared" si="0"/>
        <v>75</v>
      </c>
      <c r="L11" s="269" t="s">
        <v>16</v>
      </c>
      <c r="M11" s="215" t="s">
        <v>15</v>
      </c>
      <c r="N11" s="216" t="s">
        <v>124</v>
      </c>
      <c r="O11" s="351" t="s">
        <v>198</v>
      </c>
      <c r="P11" s="219" t="s">
        <v>199</v>
      </c>
      <c r="Q11" s="218" t="s">
        <v>17</v>
      </c>
      <c r="R11" s="275">
        <v>44197</v>
      </c>
      <c r="S11" s="275">
        <v>44561</v>
      </c>
      <c r="T11" s="379" t="s">
        <v>844</v>
      </c>
      <c r="U11" s="425"/>
      <c r="V11" s="423" t="s">
        <v>823</v>
      </c>
      <c r="W11" s="421" t="s">
        <v>824</v>
      </c>
      <c r="X11" s="421" t="s">
        <v>827</v>
      </c>
      <c r="Y11" s="426" t="s">
        <v>828</v>
      </c>
      <c r="AL11" s="104" t="s">
        <v>863</v>
      </c>
      <c r="AM11" s="104" t="s">
        <v>850</v>
      </c>
    </row>
    <row r="12" spans="1:39" ht="147.75" customHeight="1" x14ac:dyDescent="0.2">
      <c r="A12" s="395" t="s">
        <v>599</v>
      </c>
      <c r="B12" s="271" t="s">
        <v>115</v>
      </c>
      <c r="C12" s="243" t="s">
        <v>200</v>
      </c>
      <c r="D12" s="222" t="s">
        <v>107</v>
      </c>
      <c r="E12" s="204" t="s">
        <v>201</v>
      </c>
      <c r="F12" s="205" t="s">
        <v>812</v>
      </c>
      <c r="G12" s="226" t="s">
        <v>15</v>
      </c>
      <c r="H12" s="207" t="s">
        <v>1246</v>
      </c>
      <c r="I12" s="223">
        <v>10</v>
      </c>
      <c r="J12" s="224">
        <v>3</v>
      </c>
      <c r="K12" s="225">
        <f t="shared" si="0"/>
        <v>30</v>
      </c>
      <c r="L12" s="273" t="s">
        <v>18</v>
      </c>
      <c r="M12" s="226" t="s">
        <v>15</v>
      </c>
      <c r="N12" s="227" t="s">
        <v>124</v>
      </c>
      <c r="O12" s="417" t="s">
        <v>202</v>
      </c>
      <c r="P12" s="405" t="s">
        <v>199</v>
      </c>
      <c r="Q12" s="228" t="s">
        <v>17</v>
      </c>
      <c r="R12" s="275">
        <v>44197</v>
      </c>
      <c r="S12" s="275">
        <v>44561</v>
      </c>
      <c r="T12" s="409" t="s">
        <v>203</v>
      </c>
      <c r="U12" s="425"/>
      <c r="V12" s="423" t="s">
        <v>823</v>
      </c>
      <c r="W12" s="421" t="s">
        <v>824</v>
      </c>
      <c r="X12" s="421" t="s">
        <v>827</v>
      </c>
      <c r="Y12" s="426" t="s">
        <v>828</v>
      </c>
      <c r="AL12" s="104" t="s">
        <v>114</v>
      </c>
      <c r="AM12" s="4" t="s">
        <v>120</v>
      </c>
    </row>
    <row r="13" spans="1:39" ht="176.25" customHeight="1" thickBot="1" x14ac:dyDescent="0.25">
      <c r="A13" s="395" t="s">
        <v>600</v>
      </c>
      <c r="B13" s="332" t="s">
        <v>115</v>
      </c>
      <c r="C13" s="245" t="s">
        <v>204</v>
      </c>
      <c r="D13" s="232" t="s">
        <v>107</v>
      </c>
      <c r="E13" s="233" t="s">
        <v>846</v>
      </c>
      <c r="F13" s="234" t="s">
        <v>847</v>
      </c>
      <c r="G13" s="333" t="s">
        <v>15</v>
      </c>
      <c r="H13" s="235" t="s">
        <v>845</v>
      </c>
      <c r="I13" s="236">
        <v>10</v>
      </c>
      <c r="J13" s="237">
        <v>4</v>
      </c>
      <c r="K13" s="238">
        <f t="shared" si="0"/>
        <v>40</v>
      </c>
      <c r="L13" s="334" t="s">
        <v>22</v>
      </c>
      <c r="M13" s="333" t="s">
        <v>15</v>
      </c>
      <c r="N13" s="239" t="s">
        <v>124</v>
      </c>
      <c r="O13" s="418" t="s">
        <v>848</v>
      </c>
      <c r="P13" s="406" t="s">
        <v>199</v>
      </c>
      <c r="Q13" s="246" t="s">
        <v>17</v>
      </c>
      <c r="R13" s="275">
        <v>44197</v>
      </c>
      <c r="S13" s="275">
        <v>44561</v>
      </c>
      <c r="T13" s="380" t="s">
        <v>849</v>
      </c>
      <c r="U13" s="425"/>
      <c r="V13" s="423" t="s">
        <v>823</v>
      </c>
      <c r="W13" s="421" t="s">
        <v>824</v>
      </c>
      <c r="X13" s="421" t="s">
        <v>827</v>
      </c>
      <c r="Y13" s="426" t="s">
        <v>828</v>
      </c>
      <c r="AL13" s="104" t="s">
        <v>107</v>
      </c>
      <c r="AM13" s="4" t="s">
        <v>121</v>
      </c>
    </row>
    <row r="14" spans="1:39" ht="195" customHeight="1" x14ac:dyDescent="0.2">
      <c r="A14" s="395" t="s">
        <v>601</v>
      </c>
      <c r="B14" s="268" t="s">
        <v>850</v>
      </c>
      <c r="C14" s="512" t="s">
        <v>205</v>
      </c>
      <c r="D14" s="214" t="s">
        <v>107</v>
      </c>
      <c r="E14" s="202" t="s">
        <v>206</v>
      </c>
      <c r="F14" s="203" t="s">
        <v>207</v>
      </c>
      <c r="G14" s="215" t="s">
        <v>21</v>
      </c>
      <c r="H14" s="206" t="s">
        <v>1229</v>
      </c>
      <c r="I14" s="342">
        <v>15</v>
      </c>
      <c r="J14" s="343">
        <v>4</v>
      </c>
      <c r="K14" s="344">
        <f t="shared" si="0"/>
        <v>60</v>
      </c>
      <c r="L14" s="269" t="s">
        <v>16</v>
      </c>
      <c r="M14" s="215" t="s">
        <v>21</v>
      </c>
      <c r="N14" s="216" t="s">
        <v>124</v>
      </c>
      <c r="O14" s="217" t="s">
        <v>209</v>
      </c>
      <c r="P14" s="217" t="s">
        <v>851</v>
      </c>
      <c r="Q14" s="218" t="s">
        <v>20</v>
      </c>
      <c r="R14" s="275">
        <v>44197</v>
      </c>
      <c r="S14" s="275">
        <v>44561</v>
      </c>
      <c r="T14" s="381" t="s">
        <v>852</v>
      </c>
      <c r="U14" s="223"/>
      <c r="V14" s="423" t="s">
        <v>823</v>
      </c>
      <c r="W14" s="421" t="s">
        <v>824</v>
      </c>
      <c r="X14" s="421" t="s">
        <v>827</v>
      </c>
      <c r="Y14" s="426" t="s">
        <v>828</v>
      </c>
      <c r="AL14" s="104" t="s">
        <v>116</v>
      </c>
      <c r="AM14" s="104" t="s">
        <v>115</v>
      </c>
    </row>
    <row r="15" spans="1:39" ht="144.75" customHeight="1" x14ac:dyDescent="0.2">
      <c r="A15" s="395" t="s">
        <v>602</v>
      </c>
      <c r="B15" s="271" t="s">
        <v>850</v>
      </c>
      <c r="C15" s="243" t="s">
        <v>210</v>
      </c>
      <c r="D15" s="222" t="s">
        <v>107</v>
      </c>
      <c r="E15" s="204" t="s">
        <v>211</v>
      </c>
      <c r="F15" s="205" t="s">
        <v>853</v>
      </c>
      <c r="G15" s="226" t="s">
        <v>19</v>
      </c>
      <c r="H15" s="207" t="s">
        <v>854</v>
      </c>
      <c r="I15" s="223">
        <v>15</v>
      </c>
      <c r="J15" s="224">
        <v>4</v>
      </c>
      <c r="K15" s="225">
        <f t="shared" si="0"/>
        <v>60</v>
      </c>
      <c r="L15" s="273" t="s">
        <v>16</v>
      </c>
      <c r="M15" s="226" t="s">
        <v>19</v>
      </c>
      <c r="N15" s="227" t="s">
        <v>184</v>
      </c>
      <c r="O15" s="128" t="s">
        <v>213</v>
      </c>
      <c r="P15" s="128" t="s">
        <v>851</v>
      </c>
      <c r="Q15" s="228" t="s">
        <v>17</v>
      </c>
      <c r="R15" s="275">
        <v>44197</v>
      </c>
      <c r="S15" s="275">
        <v>44561</v>
      </c>
      <c r="T15" s="409" t="s">
        <v>855</v>
      </c>
      <c r="U15" s="223"/>
      <c r="V15" s="423" t="s">
        <v>823</v>
      </c>
      <c r="W15" s="421" t="s">
        <v>824</v>
      </c>
      <c r="X15" s="421" t="s">
        <v>827</v>
      </c>
      <c r="Y15" s="426" t="s">
        <v>828</v>
      </c>
      <c r="AL15" s="104" t="s">
        <v>109</v>
      </c>
      <c r="AM15" s="104" t="s">
        <v>38</v>
      </c>
    </row>
    <row r="16" spans="1:39" ht="168.75" customHeight="1" x14ac:dyDescent="0.2">
      <c r="A16" s="395" t="s">
        <v>603</v>
      </c>
      <c r="B16" s="271" t="s">
        <v>850</v>
      </c>
      <c r="C16" s="243" t="s">
        <v>1279</v>
      </c>
      <c r="D16" s="222" t="s">
        <v>107</v>
      </c>
      <c r="E16" s="204" t="s">
        <v>856</v>
      </c>
      <c r="F16" s="205" t="s">
        <v>215</v>
      </c>
      <c r="G16" s="226" t="s">
        <v>15</v>
      </c>
      <c r="H16" s="207" t="s">
        <v>1266</v>
      </c>
      <c r="I16" s="223">
        <v>20</v>
      </c>
      <c r="J16" s="224">
        <v>4</v>
      </c>
      <c r="K16" s="225">
        <f t="shared" si="0"/>
        <v>80</v>
      </c>
      <c r="L16" s="273" t="s">
        <v>23</v>
      </c>
      <c r="M16" s="226" t="s">
        <v>21</v>
      </c>
      <c r="N16" s="227" t="s">
        <v>124</v>
      </c>
      <c r="O16" s="128" t="s">
        <v>216</v>
      </c>
      <c r="P16" s="128" t="s">
        <v>857</v>
      </c>
      <c r="Q16" s="228" t="s">
        <v>217</v>
      </c>
      <c r="R16" s="275">
        <v>44197</v>
      </c>
      <c r="S16" s="275">
        <v>44561</v>
      </c>
      <c r="T16" s="409" t="s">
        <v>858</v>
      </c>
      <c r="U16" s="223"/>
      <c r="V16" s="423" t="s">
        <v>823</v>
      </c>
      <c r="W16" s="421" t="s">
        <v>824</v>
      </c>
      <c r="X16" s="421" t="s">
        <v>827</v>
      </c>
      <c r="Y16" s="426" t="s">
        <v>828</v>
      </c>
      <c r="AL16" s="104" t="s">
        <v>117</v>
      </c>
      <c r="AM16" s="104" t="s">
        <v>122</v>
      </c>
    </row>
    <row r="17" spans="1:39" ht="167.25" customHeight="1" x14ac:dyDescent="0.2">
      <c r="A17" s="395" t="s">
        <v>604</v>
      </c>
      <c r="B17" s="271" t="s">
        <v>850</v>
      </c>
      <c r="C17" s="243" t="s">
        <v>218</v>
      </c>
      <c r="D17" s="222" t="s">
        <v>219</v>
      </c>
      <c r="E17" s="204" t="s">
        <v>220</v>
      </c>
      <c r="F17" s="205" t="s">
        <v>221</v>
      </c>
      <c r="G17" s="226" t="s">
        <v>15</v>
      </c>
      <c r="H17" s="207" t="s">
        <v>1267</v>
      </c>
      <c r="I17" s="223">
        <v>15</v>
      </c>
      <c r="J17" s="224">
        <v>4</v>
      </c>
      <c r="K17" s="225">
        <f t="shared" si="0"/>
        <v>60</v>
      </c>
      <c r="L17" s="273" t="s">
        <v>16</v>
      </c>
      <c r="M17" s="226" t="s">
        <v>15</v>
      </c>
      <c r="N17" s="227" t="s">
        <v>124</v>
      </c>
      <c r="O17" s="128" t="s">
        <v>859</v>
      </c>
      <c r="P17" s="128" t="s">
        <v>860</v>
      </c>
      <c r="Q17" s="228" t="s">
        <v>17</v>
      </c>
      <c r="R17" s="275">
        <v>44197</v>
      </c>
      <c r="S17" s="275">
        <v>44561</v>
      </c>
      <c r="T17" s="409" t="s">
        <v>861</v>
      </c>
      <c r="U17" s="223"/>
      <c r="V17" s="423" t="s">
        <v>823</v>
      </c>
      <c r="W17" s="421" t="s">
        <v>824</v>
      </c>
      <c r="X17" s="421" t="s">
        <v>827</v>
      </c>
      <c r="Y17" s="426" t="s">
        <v>828</v>
      </c>
      <c r="AL17" s="104" t="s">
        <v>1094</v>
      </c>
      <c r="AM17" s="104" t="s">
        <v>26</v>
      </c>
    </row>
    <row r="18" spans="1:39" ht="120" customHeight="1" thickBot="1" x14ac:dyDescent="0.25">
      <c r="A18" s="395" t="s">
        <v>605</v>
      </c>
      <c r="B18" s="332" t="s">
        <v>850</v>
      </c>
      <c r="C18" s="245" t="s">
        <v>862</v>
      </c>
      <c r="D18" s="232" t="s">
        <v>863</v>
      </c>
      <c r="E18" s="233" t="s">
        <v>864</v>
      </c>
      <c r="F18" s="234" t="s">
        <v>223</v>
      </c>
      <c r="G18" s="333" t="s">
        <v>15</v>
      </c>
      <c r="H18" s="235" t="s">
        <v>1265</v>
      </c>
      <c r="I18" s="236">
        <v>5</v>
      </c>
      <c r="J18" s="237">
        <v>2</v>
      </c>
      <c r="K18" s="238">
        <f t="shared" si="0"/>
        <v>10</v>
      </c>
      <c r="L18" s="334" t="s">
        <v>18</v>
      </c>
      <c r="M18" s="333" t="s">
        <v>15</v>
      </c>
      <c r="N18" s="239" t="s">
        <v>124</v>
      </c>
      <c r="O18" s="240" t="s">
        <v>865</v>
      </c>
      <c r="P18" s="240" t="s">
        <v>225</v>
      </c>
      <c r="Q18" s="246" t="s">
        <v>20</v>
      </c>
      <c r="R18" s="275">
        <v>44197</v>
      </c>
      <c r="S18" s="275">
        <v>44561</v>
      </c>
      <c r="T18" s="380"/>
      <c r="U18" s="223"/>
      <c r="V18" s="423" t="s">
        <v>823</v>
      </c>
      <c r="W18" s="421" t="s">
        <v>824</v>
      </c>
      <c r="X18" s="421" t="s">
        <v>827</v>
      </c>
      <c r="Y18" s="426" t="s">
        <v>828</v>
      </c>
      <c r="AL18" s="104" t="s">
        <v>24</v>
      </c>
      <c r="AM18" s="104" t="s">
        <v>31</v>
      </c>
    </row>
    <row r="19" spans="1:39" ht="177.75" customHeight="1" x14ac:dyDescent="0.2">
      <c r="A19" s="395" t="s">
        <v>606</v>
      </c>
      <c r="B19" s="268" t="s">
        <v>121</v>
      </c>
      <c r="C19" s="440" t="s">
        <v>226</v>
      </c>
      <c r="D19" s="214" t="s">
        <v>107</v>
      </c>
      <c r="E19" s="202" t="s">
        <v>866</v>
      </c>
      <c r="F19" s="203" t="s">
        <v>867</v>
      </c>
      <c r="G19" s="215" t="s">
        <v>15</v>
      </c>
      <c r="H19" s="206" t="s">
        <v>868</v>
      </c>
      <c r="I19" s="342">
        <v>15</v>
      </c>
      <c r="J19" s="343">
        <v>5</v>
      </c>
      <c r="K19" s="344">
        <f t="shared" si="0"/>
        <v>75</v>
      </c>
      <c r="L19" s="269" t="s">
        <v>16</v>
      </c>
      <c r="M19" s="215" t="s">
        <v>15</v>
      </c>
      <c r="N19" s="216" t="s">
        <v>124</v>
      </c>
      <c r="O19" s="219" t="s">
        <v>869</v>
      </c>
      <c r="P19" s="218" t="s">
        <v>870</v>
      </c>
      <c r="Q19" s="218" t="s">
        <v>228</v>
      </c>
      <c r="R19" s="275">
        <v>44197</v>
      </c>
      <c r="S19" s="275">
        <v>44561</v>
      </c>
      <c r="T19" s="379" t="s">
        <v>871</v>
      </c>
      <c r="U19" s="425"/>
      <c r="V19" s="423" t="s">
        <v>823</v>
      </c>
      <c r="W19" s="421" t="s">
        <v>824</v>
      </c>
      <c r="X19" s="421" t="s">
        <v>827</v>
      </c>
      <c r="Y19" s="426" t="s">
        <v>828</v>
      </c>
      <c r="AL19" s="3" t="s">
        <v>143</v>
      </c>
      <c r="AM19" s="104" t="s">
        <v>1044</v>
      </c>
    </row>
    <row r="20" spans="1:39" ht="173.25" customHeight="1" x14ac:dyDescent="0.2">
      <c r="A20" s="395" t="s">
        <v>607</v>
      </c>
      <c r="B20" s="271" t="s">
        <v>121</v>
      </c>
      <c r="C20" s="513" t="s">
        <v>229</v>
      </c>
      <c r="D20" s="222" t="s">
        <v>107</v>
      </c>
      <c r="E20" s="204" t="s">
        <v>872</v>
      </c>
      <c r="F20" s="205" t="s">
        <v>230</v>
      </c>
      <c r="G20" s="226" t="s">
        <v>19</v>
      </c>
      <c r="H20" s="207" t="s">
        <v>873</v>
      </c>
      <c r="I20" s="223">
        <v>20</v>
      </c>
      <c r="J20" s="224">
        <v>5</v>
      </c>
      <c r="K20" s="225">
        <f t="shared" si="0"/>
        <v>100</v>
      </c>
      <c r="L20" s="273" t="s">
        <v>23</v>
      </c>
      <c r="M20" s="226" t="s">
        <v>27</v>
      </c>
      <c r="N20" s="227" t="s">
        <v>125</v>
      </c>
      <c r="O20" s="405" t="s">
        <v>874</v>
      </c>
      <c r="P20" s="231" t="s">
        <v>870</v>
      </c>
      <c r="Q20" s="228" t="s">
        <v>228</v>
      </c>
      <c r="R20" s="275">
        <v>44197</v>
      </c>
      <c r="S20" s="275">
        <v>44561</v>
      </c>
      <c r="T20" s="409" t="s">
        <v>875</v>
      </c>
      <c r="U20" s="425"/>
      <c r="V20" s="423" t="s">
        <v>823</v>
      </c>
      <c r="W20" s="421" t="s">
        <v>824</v>
      </c>
      <c r="X20" s="421" t="s">
        <v>827</v>
      </c>
      <c r="Y20" s="426" t="s">
        <v>828</v>
      </c>
      <c r="AL20" s="106" t="s">
        <v>118</v>
      </c>
      <c r="AM20" s="104" t="s">
        <v>106</v>
      </c>
    </row>
    <row r="21" spans="1:39" ht="158.25" customHeight="1" x14ac:dyDescent="0.2">
      <c r="A21" s="395" t="s">
        <v>608</v>
      </c>
      <c r="B21" s="271" t="s">
        <v>121</v>
      </c>
      <c r="C21" s="513" t="s">
        <v>232</v>
      </c>
      <c r="D21" s="222" t="s">
        <v>107</v>
      </c>
      <c r="E21" s="204" t="s">
        <v>878</v>
      </c>
      <c r="F21" s="205" t="s">
        <v>233</v>
      </c>
      <c r="G21" s="226" t="s">
        <v>19</v>
      </c>
      <c r="H21" s="207" t="s">
        <v>876</v>
      </c>
      <c r="I21" s="223">
        <v>20</v>
      </c>
      <c r="J21" s="224">
        <v>5</v>
      </c>
      <c r="K21" s="225">
        <f t="shared" si="0"/>
        <v>100</v>
      </c>
      <c r="L21" s="273" t="s">
        <v>23</v>
      </c>
      <c r="M21" s="226" t="s">
        <v>27</v>
      </c>
      <c r="N21" s="227" t="s">
        <v>125</v>
      </c>
      <c r="O21" s="405" t="s">
        <v>877</v>
      </c>
      <c r="P21" s="405" t="s">
        <v>235</v>
      </c>
      <c r="Q21" s="228" t="s">
        <v>228</v>
      </c>
      <c r="R21" s="275">
        <v>44197</v>
      </c>
      <c r="S21" s="275">
        <v>44561</v>
      </c>
      <c r="T21" s="409" t="s">
        <v>875</v>
      </c>
      <c r="U21" s="425"/>
      <c r="V21" s="423" t="s">
        <v>823</v>
      </c>
      <c r="W21" s="421" t="s">
        <v>824</v>
      </c>
      <c r="X21" s="421" t="s">
        <v>827</v>
      </c>
      <c r="Y21" s="426" t="s">
        <v>828</v>
      </c>
      <c r="AL21" s="193"/>
      <c r="AM21" s="104" t="s">
        <v>170</v>
      </c>
    </row>
    <row r="22" spans="1:39" ht="173.25" customHeight="1" x14ac:dyDescent="0.2">
      <c r="A22" s="395" t="s">
        <v>609</v>
      </c>
      <c r="B22" s="271" t="s">
        <v>121</v>
      </c>
      <c r="C22" s="513" t="s">
        <v>236</v>
      </c>
      <c r="D22" s="222" t="s">
        <v>107</v>
      </c>
      <c r="E22" s="204" t="s">
        <v>237</v>
      </c>
      <c r="F22" s="205" t="s">
        <v>238</v>
      </c>
      <c r="G22" s="226" t="s">
        <v>19</v>
      </c>
      <c r="H22" s="207" t="s">
        <v>879</v>
      </c>
      <c r="I22" s="223">
        <v>20</v>
      </c>
      <c r="J22" s="224">
        <v>4</v>
      </c>
      <c r="K22" s="225">
        <f t="shared" si="0"/>
        <v>80</v>
      </c>
      <c r="L22" s="273" t="s">
        <v>23</v>
      </c>
      <c r="M22" s="226" t="s">
        <v>27</v>
      </c>
      <c r="N22" s="227" t="s">
        <v>125</v>
      </c>
      <c r="O22" s="405" t="s">
        <v>880</v>
      </c>
      <c r="P22" s="228" t="s">
        <v>870</v>
      </c>
      <c r="Q22" s="228" t="s">
        <v>17</v>
      </c>
      <c r="R22" s="275">
        <v>44197</v>
      </c>
      <c r="S22" s="275">
        <v>44561</v>
      </c>
      <c r="T22" s="409" t="s">
        <v>881</v>
      </c>
      <c r="U22" s="425"/>
      <c r="V22" s="423" t="s">
        <v>823</v>
      </c>
      <c r="W22" s="421" t="s">
        <v>824</v>
      </c>
      <c r="X22" s="421" t="s">
        <v>827</v>
      </c>
      <c r="Y22" s="426" t="s">
        <v>828</v>
      </c>
      <c r="AL22" s="105" t="s">
        <v>27</v>
      </c>
      <c r="AM22" s="4" t="s">
        <v>141</v>
      </c>
    </row>
    <row r="23" spans="1:39" ht="168" customHeight="1" thickBot="1" x14ac:dyDescent="0.25">
      <c r="A23" s="395" t="s">
        <v>610</v>
      </c>
      <c r="B23" s="332" t="s">
        <v>121</v>
      </c>
      <c r="C23" s="245" t="s">
        <v>882</v>
      </c>
      <c r="D23" s="232" t="s">
        <v>107</v>
      </c>
      <c r="E23" s="233" t="s">
        <v>884</v>
      </c>
      <c r="F23" s="234" t="s">
        <v>885</v>
      </c>
      <c r="G23" s="333" t="s">
        <v>15</v>
      </c>
      <c r="H23" s="235" t="s">
        <v>1247</v>
      </c>
      <c r="I23" s="236">
        <v>10</v>
      </c>
      <c r="J23" s="237">
        <v>4</v>
      </c>
      <c r="K23" s="238">
        <f t="shared" si="0"/>
        <v>40</v>
      </c>
      <c r="L23" s="334" t="s">
        <v>22</v>
      </c>
      <c r="M23" s="333" t="s">
        <v>15</v>
      </c>
      <c r="N23" s="239" t="s">
        <v>124</v>
      </c>
      <c r="O23" s="240" t="s">
        <v>241</v>
      </c>
      <c r="P23" s="240" t="s">
        <v>886</v>
      </c>
      <c r="Q23" s="246" t="s">
        <v>17</v>
      </c>
      <c r="R23" s="275">
        <v>44197</v>
      </c>
      <c r="S23" s="275">
        <v>44561</v>
      </c>
      <c r="T23" s="380" t="s">
        <v>883</v>
      </c>
      <c r="U23" s="425"/>
      <c r="V23" s="423" t="s">
        <v>823</v>
      </c>
      <c r="W23" s="421" t="s">
        <v>824</v>
      </c>
      <c r="X23" s="421" t="s">
        <v>827</v>
      </c>
      <c r="Y23" s="426" t="s">
        <v>828</v>
      </c>
      <c r="AL23" s="105" t="s">
        <v>19</v>
      </c>
      <c r="AM23" s="4" t="s">
        <v>41</v>
      </c>
    </row>
    <row r="24" spans="1:39" ht="243" customHeight="1" thickBot="1" x14ac:dyDescent="0.25">
      <c r="A24" s="395" t="s">
        <v>611</v>
      </c>
      <c r="B24" s="279" t="s">
        <v>25</v>
      </c>
      <c r="C24" s="514" t="s">
        <v>243</v>
      </c>
      <c r="D24" s="280" t="s">
        <v>107</v>
      </c>
      <c r="E24" s="281" t="s">
        <v>887</v>
      </c>
      <c r="F24" s="282" t="s">
        <v>244</v>
      </c>
      <c r="G24" s="338" t="s">
        <v>15</v>
      </c>
      <c r="H24" s="283" t="s">
        <v>1273</v>
      </c>
      <c r="I24" s="284">
        <v>15</v>
      </c>
      <c r="J24" s="353">
        <v>5</v>
      </c>
      <c r="K24" s="356">
        <f t="shared" si="0"/>
        <v>75</v>
      </c>
      <c r="L24" s="339" t="s">
        <v>16</v>
      </c>
      <c r="M24" s="338" t="s">
        <v>15</v>
      </c>
      <c r="N24" s="285" t="s">
        <v>124</v>
      </c>
      <c r="O24" s="286" t="s">
        <v>888</v>
      </c>
      <c r="P24" s="287" t="s">
        <v>245</v>
      </c>
      <c r="Q24" s="287" t="s">
        <v>17</v>
      </c>
      <c r="R24" s="275">
        <v>44197</v>
      </c>
      <c r="S24" s="275">
        <v>44561</v>
      </c>
      <c r="T24" s="382" t="s">
        <v>889</v>
      </c>
      <c r="U24" s="425"/>
      <c r="V24" s="423" t="s">
        <v>823</v>
      </c>
      <c r="W24" s="421" t="s">
        <v>824</v>
      </c>
      <c r="X24" s="421" t="s">
        <v>827</v>
      </c>
      <c r="Y24" s="426" t="s">
        <v>828</v>
      </c>
      <c r="AL24" s="105" t="s">
        <v>21</v>
      </c>
    </row>
    <row r="25" spans="1:39" ht="222" customHeight="1" thickBot="1" x14ac:dyDescent="0.25">
      <c r="A25" s="395" t="s">
        <v>612</v>
      </c>
      <c r="B25" s="279" t="s">
        <v>141</v>
      </c>
      <c r="C25" s="515" t="s">
        <v>246</v>
      </c>
      <c r="D25" s="280" t="s">
        <v>109</v>
      </c>
      <c r="E25" s="281" t="s">
        <v>891</v>
      </c>
      <c r="F25" s="282" t="s">
        <v>892</v>
      </c>
      <c r="G25" s="338" t="s">
        <v>15</v>
      </c>
      <c r="H25" s="470" t="s">
        <v>1237</v>
      </c>
      <c r="I25" s="284">
        <v>10</v>
      </c>
      <c r="J25" s="353">
        <v>5</v>
      </c>
      <c r="K25" s="356">
        <f t="shared" si="0"/>
        <v>50</v>
      </c>
      <c r="L25" s="339" t="s">
        <v>22</v>
      </c>
      <c r="M25" s="338" t="s">
        <v>15</v>
      </c>
      <c r="N25" s="285" t="s">
        <v>124</v>
      </c>
      <c r="O25" s="288" t="s">
        <v>890</v>
      </c>
      <c r="P25" s="288" t="s">
        <v>1228</v>
      </c>
      <c r="Q25" s="340" t="s">
        <v>17</v>
      </c>
      <c r="R25" s="275">
        <v>44197</v>
      </c>
      <c r="S25" s="275">
        <v>44561</v>
      </c>
      <c r="T25" s="382" t="s">
        <v>1227</v>
      </c>
      <c r="U25" s="469"/>
      <c r="V25" s="423" t="s">
        <v>823</v>
      </c>
      <c r="W25" s="421" t="s">
        <v>824</v>
      </c>
      <c r="X25" s="421" t="s">
        <v>827</v>
      </c>
      <c r="Y25" s="426" t="s">
        <v>828</v>
      </c>
      <c r="AL25" s="105" t="s">
        <v>15</v>
      </c>
      <c r="AM25" s="105" t="s">
        <v>27</v>
      </c>
    </row>
    <row r="26" spans="1:39" ht="78.75" customHeight="1" x14ac:dyDescent="0.2">
      <c r="A26" s="395" t="s">
        <v>613</v>
      </c>
      <c r="B26" s="268" t="s">
        <v>170</v>
      </c>
      <c r="C26" s="252" t="s">
        <v>790</v>
      </c>
      <c r="D26" s="214" t="s">
        <v>107</v>
      </c>
      <c r="E26" s="202" t="s">
        <v>893</v>
      </c>
      <c r="F26" s="203" t="s">
        <v>896</v>
      </c>
      <c r="G26" s="215" t="s">
        <v>21</v>
      </c>
      <c r="H26" s="206" t="s">
        <v>894</v>
      </c>
      <c r="I26" s="347">
        <v>15</v>
      </c>
      <c r="J26" s="348">
        <v>4</v>
      </c>
      <c r="K26" s="349">
        <f>+I26*J26</f>
        <v>60</v>
      </c>
      <c r="L26" s="269" t="s">
        <v>16</v>
      </c>
      <c r="M26" s="215" t="s">
        <v>21</v>
      </c>
      <c r="N26" s="227" t="s">
        <v>124</v>
      </c>
      <c r="O26" s="217" t="s">
        <v>895</v>
      </c>
      <c r="P26" s="242" t="s">
        <v>247</v>
      </c>
      <c r="Q26" s="218" t="s">
        <v>17</v>
      </c>
      <c r="R26" s="275">
        <v>44197</v>
      </c>
      <c r="S26" s="275">
        <v>44561</v>
      </c>
      <c r="T26" s="383" t="s">
        <v>248</v>
      </c>
      <c r="U26" s="425"/>
      <c r="V26" s="423" t="s">
        <v>823</v>
      </c>
      <c r="W26" s="421" t="s">
        <v>824</v>
      </c>
      <c r="X26" s="421" t="s">
        <v>827</v>
      </c>
      <c r="Y26" s="426" t="s">
        <v>828</v>
      </c>
      <c r="AL26" s="105" t="s">
        <v>23</v>
      </c>
      <c r="AM26" s="105" t="s">
        <v>19</v>
      </c>
    </row>
    <row r="27" spans="1:39" ht="120" customHeight="1" x14ac:dyDescent="0.2">
      <c r="A27" s="395" t="s">
        <v>614</v>
      </c>
      <c r="B27" s="439" t="s">
        <v>170</v>
      </c>
      <c r="C27" s="243" t="s">
        <v>897</v>
      </c>
      <c r="D27" s="222" t="s">
        <v>107</v>
      </c>
      <c r="E27" s="204" t="s">
        <v>898</v>
      </c>
      <c r="F27" s="205" t="s">
        <v>899</v>
      </c>
      <c r="G27" s="226" t="s">
        <v>19</v>
      </c>
      <c r="H27" s="207" t="s">
        <v>900</v>
      </c>
      <c r="I27" s="401">
        <v>10</v>
      </c>
      <c r="J27" s="403">
        <v>4</v>
      </c>
      <c r="K27" s="250">
        <f>+I27*J27</f>
        <v>40</v>
      </c>
      <c r="L27" s="273" t="s">
        <v>22</v>
      </c>
      <c r="M27" s="226" t="s">
        <v>21</v>
      </c>
      <c r="N27" s="227" t="s">
        <v>124</v>
      </c>
      <c r="O27" s="128" t="s">
        <v>901</v>
      </c>
      <c r="P27" s="407" t="s">
        <v>247</v>
      </c>
      <c r="Q27" s="228" t="s">
        <v>17</v>
      </c>
      <c r="R27" s="275">
        <v>44197</v>
      </c>
      <c r="S27" s="275">
        <v>44561</v>
      </c>
      <c r="T27" s="384" t="s">
        <v>902</v>
      </c>
      <c r="U27" s="425"/>
      <c r="V27" s="423" t="s">
        <v>823</v>
      </c>
      <c r="W27" s="421" t="s">
        <v>824</v>
      </c>
      <c r="X27" s="421" t="s">
        <v>827</v>
      </c>
      <c r="Y27" s="426" t="s">
        <v>828</v>
      </c>
      <c r="AL27" s="105" t="s">
        <v>16</v>
      </c>
      <c r="AM27" s="105" t="s">
        <v>21</v>
      </c>
    </row>
    <row r="28" spans="1:39" ht="117" customHeight="1" thickBot="1" x14ac:dyDescent="0.25">
      <c r="A28" s="395" t="s">
        <v>615</v>
      </c>
      <c r="B28" s="332" t="s">
        <v>140</v>
      </c>
      <c r="C28" s="245" t="s">
        <v>251</v>
      </c>
      <c r="D28" s="232" t="s">
        <v>107</v>
      </c>
      <c r="E28" s="233" t="s">
        <v>793</v>
      </c>
      <c r="F28" s="234" t="s">
        <v>252</v>
      </c>
      <c r="G28" s="333" t="s">
        <v>15</v>
      </c>
      <c r="H28" s="235" t="s">
        <v>903</v>
      </c>
      <c r="I28" s="402">
        <v>15</v>
      </c>
      <c r="J28" s="404">
        <v>2</v>
      </c>
      <c r="K28" s="213">
        <v>30</v>
      </c>
      <c r="L28" s="334" t="s">
        <v>18</v>
      </c>
      <c r="M28" s="333" t="s">
        <v>15</v>
      </c>
      <c r="N28" s="239" t="s">
        <v>124</v>
      </c>
      <c r="O28" s="240" t="s">
        <v>904</v>
      </c>
      <c r="P28" s="408" t="s">
        <v>247</v>
      </c>
      <c r="Q28" s="246" t="s">
        <v>228</v>
      </c>
      <c r="R28" s="275">
        <v>44197</v>
      </c>
      <c r="S28" s="275">
        <v>44561</v>
      </c>
      <c r="T28" s="385" t="s">
        <v>254</v>
      </c>
      <c r="U28" s="425"/>
      <c r="V28" s="423" t="s">
        <v>823</v>
      </c>
      <c r="W28" s="421" t="s">
        <v>824</v>
      </c>
      <c r="X28" s="421" t="s">
        <v>827</v>
      </c>
      <c r="Y28" s="426" t="s">
        <v>828</v>
      </c>
      <c r="AL28" s="105" t="s">
        <v>22</v>
      </c>
      <c r="AM28" s="105" t="s">
        <v>15</v>
      </c>
    </row>
    <row r="29" spans="1:39" ht="183" customHeight="1" x14ac:dyDescent="0.2">
      <c r="A29" s="395" t="s">
        <v>616</v>
      </c>
      <c r="B29" s="268" t="s">
        <v>26</v>
      </c>
      <c r="C29" s="252" t="s">
        <v>907</v>
      </c>
      <c r="D29" s="214" t="s">
        <v>107</v>
      </c>
      <c r="E29" s="202" t="s">
        <v>908</v>
      </c>
      <c r="F29" s="203" t="s">
        <v>905</v>
      </c>
      <c r="G29" s="215" t="s">
        <v>15</v>
      </c>
      <c r="H29" s="206" t="s">
        <v>1259</v>
      </c>
      <c r="I29" s="342">
        <v>10</v>
      </c>
      <c r="J29" s="343">
        <v>3</v>
      </c>
      <c r="K29" s="344">
        <f t="shared" ref="K29:K35" si="1">+I29*J29</f>
        <v>30</v>
      </c>
      <c r="L29" s="269" t="s">
        <v>18</v>
      </c>
      <c r="M29" s="215" t="s">
        <v>15</v>
      </c>
      <c r="N29" s="216" t="s">
        <v>124</v>
      </c>
      <c r="O29" s="290" t="s">
        <v>257</v>
      </c>
      <c r="P29" s="290" t="s">
        <v>258</v>
      </c>
      <c r="Q29" s="219" t="s">
        <v>17</v>
      </c>
      <c r="R29" s="275">
        <v>44197</v>
      </c>
      <c r="S29" s="275">
        <v>44561</v>
      </c>
      <c r="T29" s="379" t="s">
        <v>906</v>
      </c>
      <c r="U29" s="425"/>
      <c r="V29" s="423" t="s">
        <v>823</v>
      </c>
      <c r="W29" s="421" t="s">
        <v>824</v>
      </c>
      <c r="X29" s="421" t="s">
        <v>827</v>
      </c>
      <c r="Y29" s="426" t="s">
        <v>828</v>
      </c>
      <c r="AL29" s="105" t="s">
        <v>18</v>
      </c>
    </row>
    <row r="30" spans="1:39" ht="155.25" customHeight="1" x14ac:dyDescent="0.2">
      <c r="A30" s="395" t="s">
        <v>617</v>
      </c>
      <c r="B30" s="271" t="s">
        <v>26</v>
      </c>
      <c r="C30" s="513" t="s">
        <v>909</v>
      </c>
      <c r="D30" s="222" t="s">
        <v>24</v>
      </c>
      <c r="E30" s="204" t="s">
        <v>910</v>
      </c>
      <c r="F30" s="205" t="s">
        <v>260</v>
      </c>
      <c r="G30" s="226" t="s">
        <v>19</v>
      </c>
      <c r="H30" s="207" t="s">
        <v>911</v>
      </c>
      <c r="I30" s="223">
        <v>15</v>
      </c>
      <c r="J30" s="224">
        <v>5</v>
      </c>
      <c r="K30" s="225">
        <f t="shared" si="1"/>
        <v>75</v>
      </c>
      <c r="L30" s="273" t="s">
        <v>16</v>
      </c>
      <c r="M30" s="226" t="s">
        <v>19</v>
      </c>
      <c r="N30" s="227" t="s">
        <v>184</v>
      </c>
      <c r="O30" s="128" t="s">
        <v>913</v>
      </c>
      <c r="P30" s="405" t="s">
        <v>912</v>
      </c>
      <c r="Q30" s="231" t="s">
        <v>17</v>
      </c>
      <c r="R30" s="275">
        <v>44197</v>
      </c>
      <c r="S30" s="275">
        <v>44561</v>
      </c>
      <c r="T30" s="409" t="s">
        <v>914</v>
      </c>
      <c r="U30" s="425"/>
      <c r="V30" s="423" t="s">
        <v>823</v>
      </c>
      <c r="W30" s="421" t="s">
        <v>824</v>
      </c>
      <c r="X30" s="421" t="s">
        <v>827</v>
      </c>
      <c r="Y30" s="426" t="s">
        <v>828</v>
      </c>
    </row>
    <row r="31" spans="1:39" ht="159" customHeight="1" x14ac:dyDescent="0.2">
      <c r="A31" s="395" t="s">
        <v>618</v>
      </c>
      <c r="B31" s="271" t="s">
        <v>26</v>
      </c>
      <c r="C31" s="513" t="s">
        <v>915</v>
      </c>
      <c r="D31" s="222" t="s">
        <v>107</v>
      </c>
      <c r="E31" s="204" t="s">
        <v>916</v>
      </c>
      <c r="F31" s="205" t="s">
        <v>263</v>
      </c>
      <c r="G31" s="226" t="s">
        <v>21</v>
      </c>
      <c r="H31" s="207" t="s">
        <v>917</v>
      </c>
      <c r="I31" s="223">
        <v>15</v>
      </c>
      <c r="J31" s="224">
        <v>4</v>
      </c>
      <c r="K31" s="225">
        <f t="shared" si="1"/>
        <v>60</v>
      </c>
      <c r="L31" s="273" t="s">
        <v>16</v>
      </c>
      <c r="M31" s="226" t="s">
        <v>21</v>
      </c>
      <c r="N31" s="227" t="s">
        <v>124</v>
      </c>
      <c r="O31" s="128" t="s">
        <v>918</v>
      </c>
      <c r="P31" s="405" t="s">
        <v>919</v>
      </c>
      <c r="Q31" s="231" t="s">
        <v>17</v>
      </c>
      <c r="R31" s="275">
        <v>44197</v>
      </c>
      <c r="S31" s="275">
        <v>44561</v>
      </c>
      <c r="T31" s="409" t="s">
        <v>920</v>
      </c>
      <c r="U31" s="425"/>
      <c r="V31" s="423" t="s">
        <v>823</v>
      </c>
      <c r="W31" s="421" t="s">
        <v>824</v>
      </c>
      <c r="X31" s="421" t="s">
        <v>827</v>
      </c>
      <c r="Y31" s="426" t="s">
        <v>828</v>
      </c>
    </row>
    <row r="32" spans="1:39" ht="226.5" customHeight="1" x14ac:dyDescent="0.2">
      <c r="A32" s="395" t="s">
        <v>619</v>
      </c>
      <c r="B32" s="271" t="s">
        <v>26</v>
      </c>
      <c r="C32" s="243" t="s">
        <v>264</v>
      </c>
      <c r="D32" s="222" t="s">
        <v>107</v>
      </c>
      <c r="E32" s="204" t="s">
        <v>265</v>
      </c>
      <c r="F32" s="205" t="s">
        <v>266</v>
      </c>
      <c r="G32" s="226" t="s">
        <v>21</v>
      </c>
      <c r="H32" s="207" t="s">
        <v>921</v>
      </c>
      <c r="I32" s="223">
        <v>15</v>
      </c>
      <c r="J32" s="224">
        <v>5</v>
      </c>
      <c r="K32" s="225">
        <f t="shared" si="1"/>
        <v>75</v>
      </c>
      <c r="L32" s="273" t="s">
        <v>16</v>
      </c>
      <c r="M32" s="226" t="s">
        <v>21</v>
      </c>
      <c r="N32" s="227" t="s">
        <v>124</v>
      </c>
      <c r="O32" s="128" t="s">
        <v>922</v>
      </c>
      <c r="P32" s="231" t="s">
        <v>923</v>
      </c>
      <c r="Q32" s="231" t="s">
        <v>17</v>
      </c>
      <c r="R32" s="275">
        <v>44197</v>
      </c>
      <c r="S32" s="275">
        <v>44561</v>
      </c>
      <c r="T32" s="409" t="s">
        <v>924</v>
      </c>
      <c r="U32" s="425"/>
      <c r="V32" s="423" t="s">
        <v>823</v>
      </c>
      <c r="W32" s="421" t="s">
        <v>824</v>
      </c>
      <c r="X32" s="421" t="s">
        <v>827</v>
      </c>
      <c r="Y32" s="426" t="s">
        <v>828</v>
      </c>
    </row>
    <row r="33" spans="1:25" ht="168.75" customHeight="1" x14ac:dyDescent="0.2">
      <c r="A33" s="395" t="s">
        <v>620</v>
      </c>
      <c r="B33" s="271" t="s">
        <v>26</v>
      </c>
      <c r="C33" s="243" t="s">
        <v>926</v>
      </c>
      <c r="D33" s="222" t="s">
        <v>107</v>
      </c>
      <c r="E33" s="204" t="s">
        <v>267</v>
      </c>
      <c r="F33" s="205" t="s">
        <v>927</v>
      </c>
      <c r="G33" s="226" t="s">
        <v>21</v>
      </c>
      <c r="H33" s="207" t="s">
        <v>1260</v>
      </c>
      <c r="I33" s="223">
        <v>20</v>
      </c>
      <c r="J33" s="224">
        <v>5</v>
      </c>
      <c r="K33" s="225">
        <f t="shared" si="1"/>
        <v>100</v>
      </c>
      <c r="L33" s="273" t="s">
        <v>23</v>
      </c>
      <c r="M33" s="226" t="s">
        <v>19</v>
      </c>
      <c r="N33" s="227" t="s">
        <v>184</v>
      </c>
      <c r="O33" s="128" t="s">
        <v>928</v>
      </c>
      <c r="P33" s="405" t="s">
        <v>925</v>
      </c>
      <c r="Q33" s="231" t="s">
        <v>17</v>
      </c>
      <c r="R33" s="275">
        <v>44197</v>
      </c>
      <c r="S33" s="275">
        <v>44561</v>
      </c>
      <c r="T33" s="409" t="s">
        <v>929</v>
      </c>
      <c r="U33" s="425"/>
      <c r="V33" s="423" t="s">
        <v>823</v>
      </c>
      <c r="W33" s="421" t="s">
        <v>824</v>
      </c>
      <c r="X33" s="421" t="s">
        <v>827</v>
      </c>
      <c r="Y33" s="426" t="s">
        <v>828</v>
      </c>
    </row>
    <row r="34" spans="1:25" ht="154.5" customHeight="1" x14ac:dyDescent="0.2">
      <c r="A34" s="395" t="s">
        <v>621</v>
      </c>
      <c r="B34" s="271" t="s">
        <v>26</v>
      </c>
      <c r="C34" s="243" t="s">
        <v>268</v>
      </c>
      <c r="D34" s="222" t="s">
        <v>107</v>
      </c>
      <c r="E34" s="204" t="s">
        <v>269</v>
      </c>
      <c r="F34" s="205" t="s">
        <v>930</v>
      </c>
      <c r="G34" s="226" t="s">
        <v>27</v>
      </c>
      <c r="H34" s="207" t="s">
        <v>1261</v>
      </c>
      <c r="I34" s="223">
        <v>20</v>
      </c>
      <c r="J34" s="224">
        <v>5</v>
      </c>
      <c r="K34" s="225">
        <f t="shared" si="1"/>
        <v>100</v>
      </c>
      <c r="L34" s="273" t="s">
        <v>23</v>
      </c>
      <c r="M34" s="226" t="s">
        <v>27</v>
      </c>
      <c r="N34" s="227" t="s">
        <v>125</v>
      </c>
      <c r="O34" s="128" t="s">
        <v>931</v>
      </c>
      <c r="P34" s="405" t="s">
        <v>270</v>
      </c>
      <c r="Q34" s="231" t="s">
        <v>17</v>
      </c>
      <c r="R34" s="275">
        <v>44197</v>
      </c>
      <c r="S34" s="275">
        <v>44561</v>
      </c>
      <c r="T34" s="409" t="s">
        <v>932</v>
      </c>
      <c r="U34" s="425"/>
      <c r="V34" s="423" t="s">
        <v>823</v>
      </c>
      <c r="W34" s="421" t="s">
        <v>824</v>
      </c>
      <c r="X34" s="421" t="s">
        <v>827</v>
      </c>
      <c r="Y34" s="426" t="s">
        <v>828</v>
      </c>
    </row>
    <row r="35" spans="1:25" ht="157.5" customHeight="1" thickBot="1" x14ac:dyDescent="0.25">
      <c r="A35" s="395" t="s">
        <v>622</v>
      </c>
      <c r="B35" s="332" t="s">
        <v>26</v>
      </c>
      <c r="C35" s="245" t="s">
        <v>271</v>
      </c>
      <c r="D35" s="232" t="s">
        <v>107</v>
      </c>
      <c r="E35" s="233" t="s">
        <v>933</v>
      </c>
      <c r="F35" s="234" t="s">
        <v>272</v>
      </c>
      <c r="G35" s="333" t="s">
        <v>27</v>
      </c>
      <c r="H35" s="235" t="s">
        <v>1262</v>
      </c>
      <c r="I35" s="236">
        <v>15</v>
      </c>
      <c r="J35" s="237">
        <v>5</v>
      </c>
      <c r="K35" s="238">
        <f t="shared" si="1"/>
        <v>75</v>
      </c>
      <c r="L35" s="334" t="s">
        <v>16</v>
      </c>
      <c r="M35" s="333" t="s">
        <v>27</v>
      </c>
      <c r="N35" s="239" t="s">
        <v>125</v>
      </c>
      <c r="O35" s="240" t="s">
        <v>934</v>
      </c>
      <c r="P35" s="406" t="s">
        <v>273</v>
      </c>
      <c r="Q35" s="406" t="s">
        <v>274</v>
      </c>
      <c r="R35" s="275">
        <v>44197</v>
      </c>
      <c r="S35" s="275">
        <v>44561</v>
      </c>
      <c r="T35" s="380" t="s">
        <v>275</v>
      </c>
      <c r="U35" s="425"/>
      <c r="V35" s="423" t="s">
        <v>823</v>
      </c>
      <c r="W35" s="421" t="s">
        <v>824</v>
      </c>
      <c r="X35" s="421" t="s">
        <v>827</v>
      </c>
      <c r="Y35" s="426" t="s">
        <v>828</v>
      </c>
    </row>
    <row r="36" spans="1:25" ht="234" customHeight="1" x14ac:dyDescent="0.2">
      <c r="A36" s="395" t="s">
        <v>623</v>
      </c>
      <c r="B36" s="268" t="s">
        <v>120</v>
      </c>
      <c r="C36" s="440" t="s">
        <v>276</v>
      </c>
      <c r="D36" s="214" t="s">
        <v>107</v>
      </c>
      <c r="E36" s="202" t="s">
        <v>935</v>
      </c>
      <c r="F36" s="203" t="s">
        <v>277</v>
      </c>
      <c r="G36" s="215" t="s">
        <v>15</v>
      </c>
      <c r="H36" s="206" t="s">
        <v>1270</v>
      </c>
      <c r="I36" s="342">
        <v>10</v>
      </c>
      <c r="J36" s="343">
        <v>4</v>
      </c>
      <c r="K36" s="344">
        <v>40</v>
      </c>
      <c r="L36" s="269" t="s">
        <v>22</v>
      </c>
      <c r="M36" s="215" t="s">
        <v>15</v>
      </c>
      <c r="N36" s="216" t="s">
        <v>124</v>
      </c>
      <c r="O36" s="217" t="s">
        <v>936</v>
      </c>
      <c r="P36" s="217" t="s">
        <v>937</v>
      </c>
      <c r="Q36" s="218" t="s">
        <v>17</v>
      </c>
      <c r="R36" s="275">
        <v>44197</v>
      </c>
      <c r="S36" s="275">
        <v>44561</v>
      </c>
      <c r="T36" s="379" t="s">
        <v>279</v>
      </c>
      <c r="U36" s="469"/>
      <c r="V36" s="423" t="s">
        <v>823</v>
      </c>
      <c r="W36" s="421" t="s">
        <v>824</v>
      </c>
      <c r="X36" s="421" t="s">
        <v>827</v>
      </c>
      <c r="Y36" s="426" t="s">
        <v>828</v>
      </c>
    </row>
    <row r="37" spans="1:25" ht="253.5" customHeight="1" x14ac:dyDescent="0.2">
      <c r="A37" s="395" t="s">
        <v>624</v>
      </c>
      <c r="B37" s="271" t="s">
        <v>120</v>
      </c>
      <c r="C37" s="513" t="s">
        <v>280</v>
      </c>
      <c r="D37" s="222" t="s">
        <v>107</v>
      </c>
      <c r="E37" s="204" t="s">
        <v>939</v>
      </c>
      <c r="F37" s="205" t="s">
        <v>938</v>
      </c>
      <c r="G37" s="226" t="s">
        <v>15</v>
      </c>
      <c r="H37" s="207" t="s">
        <v>1248</v>
      </c>
      <c r="I37" s="223">
        <v>10</v>
      </c>
      <c r="J37" s="224">
        <v>4</v>
      </c>
      <c r="K37" s="225">
        <v>40</v>
      </c>
      <c r="L37" s="273" t="s">
        <v>22</v>
      </c>
      <c r="M37" s="226" t="s">
        <v>15</v>
      </c>
      <c r="N37" s="227" t="s">
        <v>124</v>
      </c>
      <c r="O37" s="128" t="s">
        <v>1271</v>
      </c>
      <c r="P37" s="128" t="s">
        <v>937</v>
      </c>
      <c r="Q37" s="228" t="s">
        <v>17</v>
      </c>
      <c r="R37" s="275">
        <v>44197</v>
      </c>
      <c r="S37" s="275">
        <v>44561</v>
      </c>
      <c r="T37" s="409" t="s">
        <v>940</v>
      </c>
      <c r="U37" s="469"/>
      <c r="V37" s="423" t="s">
        <v>823</v>
      </c>
      <c r="W37" s="421" t="s">
        <v>824</v>
      </c>
      <c r="X37" s="421" t="s">
        <v>827</v>
      </c>
      <c r="Y37" s="426" t="s">
        <v>828</v>
      </c>
    </row>
    <row r="38" spans="1:25" ht="75" x14ac:dyDescent="0.2">
      <c r="A38" s="395" t="s">
        <v>625</v>
      </c>
      <c r="B38" s="271" t="s">
        <v>120</v>
      </c>
      <c r="C38" s="513" t="s">
        <v>281</v>
      </c>
      <c r="D38" s="222" t="s">
        <v>107</v>
      </c>
      <c r="E38" s="204" t="s">
        <v>941</v>
      </c>
      <c r="F38" s="205" t="s">
        <v>942</v>
      </c>
      <c r="G38" s="226" t="s">
        <v>15</v>
      </c>
      <c r="H38" s="207" t="s">
        <v>282</v>
      </c>
      <c r="I38" s="223">
        <v>15</v>
      </c>
      <c r="J38" s="224">
        <v>4</v>
      </c>
      <c r="K38" s="225">
        <v>60</v>
      </c>
      <c r="L38" s="273" t="s">
        <v>16</v>
      </c>
      <c r="M38" s="226" t="s">
        <v>15</v>
      </c>
      <c r="N38" s="227" t="s">
        <v>124</v>
      </c>
      <c r="O38" s="128" t="s">
        <v>283</v>
      </c>
      <c r="P38" s="128" t="s">
        <v>937</v>
      </c>
      <c r="Q38" s="231" t="s">
        <v>217</v>
      </c>
      <c r="R38" s="275">
        <v>44197</v>
      </c>
      <c r="S38" s="275">
        <v>44561</v>
      </c>
      <c r="T38" s="386" t="s">
        <v>943</v>
      </c>
      <c r="U38" s="469"/>
      <c r="V38" s="423" t="s">
        <v>823</v>
      </c>
      <c r="W38" s="421" t="s">
        <v>824</v>
      </c>
      <c r="X38" s="421" t="s">
        <v>827</v>
      </c>
      <c r="Y38" s="426" t="s">
        <v>828</v>
      </c>
    </row>
    <row r="39" spans="1:25" ht="60.75" x14ac:dyDescent="0.2">
      <c r="A39" s="395" t="s">
        <v>626</v>
      </c>
      <c r="B39" s="271" t="s">
        <v>120</v>
      </c>
      <c r="C39" s="513" t="s">
        <v>284</v>
      </c>
      <c r="D39" s="222" t="s">
        <v>107</v>
      </c>
      <c r="E39" s="204" t="s">
        <v>285</v>
      </c>
      <c r="F39" s="205" t="s">
        <v>286</v>
      </c>
      <c r="G39" s="226" t="s">
        <v>15</v>
      </c>
      <c r="H39" s="207" t="s">
        <v>287</v>
      </c>
      <c r="I39" s="223">
        <v>5</v>
      </c>
      <c r="J39" s="224">
        <v>4</v>
      </c>
      <c r="K39" s="225">
        <v>20</v>
      </c>
      <c r="L39" s="273" t="s">
        <v>18</v>
      </c>
      <c r="M39" s="226" t="s">
        <v>15</v>
      </c>
      <c r="N39" s="227" t="s">
        <v>124</v>
      </c>
      <c r="O39" s="128" t="s">
        <v>945</v>
      </c>
      <c r="P39" s="128" t="s">
        <v>944</v>
      </c>
      <c r="Q39" s="228" t="s">
        <v>17</v>
      </c>
      <c r="R39" s="275">
        <v>44197</v>
      </c>
      <c r="S39" s="275">
        <v>44561</v>
      </c>
      <c r="T39" s="409" t="s">
        <v>1264</v>
      </c>
      <c r="U39" s="469"/>
      <c r="V39" s="423" t="s">
        <v>823</v>
      </c>
      <c r="W39" s="421" t="s">
        <v>824</v>
      </c>
      <c r="X39" s="421" t="s">
        <v>827</v>
      </c>
      <c r="Y39" s="426" t="s">
        <v>828</v>
      </c>
    </row>
    <row r="40" spans="1:25" ht="108" customHeight="1" thickBot="1" x14ac:dyDescent="0.25">
      <c r="A40" s="395" t="s">
        <v>627</v>
      </c>
      <c r="B40" s="332" t="s">
        <v>120</v>
      </c>
      <c r="C40" s="516" t="s">
        <v>288</v>
      </c>
      <c r="D40" s="232" t="s">
        <v>24</v>
      </c>
      <c r="E40" s="233" t="s">
        <v>946</v>
      </c>
      <c r="F40" s="234" t="s">
        <v>947</v>
      </c>
      <c r="G40" s="333" t="s">
        <v>19</v>
      </c>
      <c r="H40" s="235" t="s">
        <v>289</v>
      </c>
      <c r="I40" s="236">
        <v>15</v>
      </c>
      <c r="J40" s="237">
        <v>4</v>
      </c>
      <c r="K40" s="238">
        <v>60</v>
      </c>
      <c r="L40" s="334" t="s">
        <v>16</v>
      </c>
      <c r="M40" s="333" t="s">
        <v>19</v>
      </c>
      <c r="N40" s="239" t="s">
        <v>184</v>
      </c>
      <c r="O40" s="240" t="s">
        <v>290</v>
      </c>
      <c r="P40" s="406" t="s">
        <v>937</v>
      </c>
      <c r="Q40" s="251" t="s">
        <v>17</v>
      </c>
      <c r="R40" s="275">
        <v>44197</v>
      </c>
      <c r="S40" s="275">
        <v>44561</v>
      </c>
      <c r="T40" s="380" t="s">
        <v>948</v>
      </c>
      <c r="U40" s="469"/>
      <c r="V40" s="423" t="s">
        <v>823</v>
      </c>
      <c r="W40" s="421" t="s">
        <v>824</v>
      </c>
      <c r="X40" s="421" t="s">
        <v>827</v>
      </c>
      <c r="Y40" s="426" t="s">
        <v>828</v>
      </c>
    </row>
    <row r="41" spans="1:25" ht="256.5" customHeight="1" x14ac:dyDescent="0.2">
      <c r="A41" s="395" t="s">
        <v>628</v>
      </c>
      <c r="B41" s="268" t="s">
        <v>112</v>
      </c>
      <c r="C41" s="512" t="s">
        <v>291</v>
      </c>
      <c r="D41" s="214" t="s">
        <v>108</v>
      </c>
      <c r="E41" s="202" t="s">
        <v>949</v>
      </c>
      <c r="F41" s="203" t="s">
        <v>950</v>
      </c>
      <c r="G41" s="215" t="s">
        <v>15</v>
      </c>
      <c r="H41" s="206" t="s">
        <v>951</v>
      </c>
      <c r="I41" s="342">
        <v>20</v>
      </c>
      <c r="J41" s="343">
        <v>4</v>
      </c>
      <c r="K41" s="344">
        <v>80</v>
      </c>
      <c r="L41" s="269" t="s">
        <v>23</v>
      </c>
      <c r="M41" s="215" t="s">
        <v>21</v>
      </c>
      <c r="N41" s="216" t="s">
        <v>124</v>
      </c>
      <c r="O41" s="217" t="s">
        <v>952</v>
      </c>
      <c r="P41" s="241" t="s">
        <v>292</v>
      </c>
      <c r="Q41" s="242" t="s">
        <v>17</v>
      </c>
      <c r="R41" s="275">
        <v>44197</v>
      </c>
      <c r="S41" s="275">
        <v>44561</v>
      </c>
      <c r="T41" s="379" t="s">
        <v>953</v>
      </c>
      <c r="U41" s="425"/>
      <c r="V41" s="423" t="s">
        <v>823</v>
      </c>
      <c r="W41" s="421" t="s">
        <v>824</v>
      </c>
      <c r="X41" s="421" t="s">
        <v>827</v>
      </c>
      <c r="Y41" s="426" t="s">
        <v>828</v>
      </c>
    </row>
    <row r="42" spans="1:25" ht="238.5" customHeight="1" x14ac:dyDescent="0.2">
      <c r="A42" s="395" t="s">
        <v>629</v>
      </c>
      <c r="B42" s="271" t="s">
        <v>112</v>
      </c>
      <c r="C42" s="517" t="s">
        <v>293</v>
      </c>
      <c r="D42" s="222" t="s">
        <v>108</v>
      </c>
      <c r="E42" s="204" t="s">
        <v>294</v>
      </c>
      <c r="F42" s="205" t="s">
        <v>957</v>
      </c>
      <c r="G42" s="226" t="s">
        <v>15</v>
      </c>
      <c r="H42" s="207" t="s">
        <v>954</v>
      </c>
      <c r="I42" s="223">
        <v>15</v>
      </c>
      <c r="J42" s="224">
        <v>4</v>
      </c>
      <c r="K42" s="225">
        <v>60</v>
      </c>
      <c r="L42" s="273" t="s">
        <v>16</v>
      </c>
      <c r="M42" s="226" t="s">
        <v>15</v>
      </c>
      <c r="N42" s="227" t="s">
        <v>124</v>
      </c>
      <c r="O42" s="128" t="s">
        <v>955</v>
      </c>
      <c r="P42" s="231" t="s">
        <v>292</v>
      </c>
      <c r="Q42" s="407" t="s">
        <v>17</v>
      </c>
      <c r="R42" s="275">
        <v>44197</v>
      </c>
      <c r="S42" s="275">
        <v>44561</v>
      </c>
      <c r="T42" s="409" t="s">
        <v>956</v>
      </c>
      <c r="U42" s="425"/>
      <c r="V42" s="423" t="s">
        <v>823</v>
      </c>
      <c r="W42" s="421" t="s">
        <v>824</v>
      </c>
      <c r="X42" s="421" t="s">
        <v>827</v>
      </c>
      <c r="Y42" s="426" t="s">
        <v>828</v>
      </c>
    </row>
    <row r="43" spans="1:25" ht="178.5" customHeight="1" x14ac:dyDescent="0.2">
      <c r="A43" s="395" t="s">
        <v>630</v>
      </c>
      <c r="B43" s="271" t="s">
        <v>112</v>
      </c>
      <c r="C43" s="243" t="s">
        <v>1236</v>
      </c>
      <c r="D43" s="222" t="s">
        <v>107</v>
      </c>
      <c r="E43" s="204" t="s">
        <v>296</v>
      </c>
      <c r="F43" s="205" t="s">
        <v>958</v>
      </c>
      <c r="G43" s="226" t="s">
        <v>19</v>
      </c>
      <c r="H43" s="207" t="s">
        <v>1251</v>
      </c>
      <c r="I43" s="223">
        <v>15</v>
      </c>
      <c r="J43" s="224">
        <v>5</v>
      </c>
      <c r="K43" s="225">
        <v>75</v>
      </c>
      <c r="L43" s="273" t="s">
        <v>16</v>
      </c>
      <c r="M43" s="226" t="s">
        <v>19</v>
      </c>
      <c r="N43" s="227" t="s">
        <v>184</v>
      </c>
      <c r="O43" s="128" t="s">
        <v>959</v>
      </c>
      <c r="P43" s="231" t="s">
        <v>292</v>
      </c>
      <c r="Q43" s="407" t="s">
        <v>17</v>
      </c>
      <c r="R43" s="275">
        <v>44197</v>
      </c>
      <c r="S43" s="275">
        <v>44561</v>
      </c>
      <c r="T43" s="409" t="s">
        <v>960</v>
      </c>
      <c r="U43" s="425"/>
      <c r="V43" s="423" t="s">
        <v>823</v>
      </c>
      <c r="W43" s="421" t="s">
        <v>824</v>
      </c>
      <c r="X43" s="421" t="s">
        <v>827</v>
      </c>
      <c r="Y43" s="426" t="s">
        <v>828</v>
      </c>
    </row>
    <row r="44" spans="1:25" ht="159.75" customHeight="1" x14ac:dyDescent="0.2">
      <c r="A44" s="395" t="s">
        <v>631</v>
      </c>
      <c r="B44" s="271" t="s">
        <v>112</v>
      </c>
      <c r="C44" s="513" t="s">
        <v>961</v>
      </c>
      <c r="D44" s="222" t="s">
        <v>108</v>
      </c>
      <c r="E44" s="396" t="s">
        <v>963</v>
      </c>
      <c r="F44" s="398" t="s">
        <v>962</v>
      </c>
      <c r="G44" s="226" t="s">
        <v>15</v>
      </c>
      <c r="H44" s="400" t="s">
        <v>1252</v>
      </c>
      <c r="I44" s="223">
        <v>10</v>
      </c>
      <c r="J44" s="224">
        <v>4</v>
      </c>
      <c r="K44" s="225">
        <v>40</v>
      </c>
      <c r="L44" s="273" t="s">
        <v>22</v>
      </c>
      <c r="M44" s="226" t="s">
        <v>15</v>
      </c>
      <c r="N44" s="227" t="s">
        <v>124</v>
      </c>
      <c r="O44" s="405" t="s">
        <v>298</v>
      </c>
      <c r="P44" s="244" t="s">
        <v>299</v>
      </c>
      <c r="Q44" s="407" t="s">
        <v>300</v>
      </c>
      <c r="R44" s="275">
        <v>44197</v>
      </c>
      <c r="S44" s="275">
        <v>44561</v>
      </c>
      <c r="T44" s="409" t="s">
        <v>964</v>
      </c>
      <c r="U44" s="469"/>
      <c r="V44" s="423" t="s">
        <v>823</v>
      </c>
      <c r="W44" s="421" t="s">
        <v>824</v>
      </c>
      <c r="X44" s="421" t="s">
        <v>827</v>
      </c>
      <c r="Y44" s="426" t="s">
        <v>828</v>
      </c>
    </row>
    <row r="45" spans="1:25" ht="240" customHeight="1" x14ac:dyDescent="0.2">
      <c r="A45" s="395" t="s">
        <v>632</v>
      </c>
      <c r="B45" s="271" t="s">
        <v>112</v>
      </c>
      <c r="C45" s="243" t="s">
        <v>965</v>
      </c>
      <c r="D45" s="222" t="s">
        <v>107</v>
      </c>
      <c r="E45" s="396" t="s">
        <v>302</v>
      </c>
      <c r="F45" s="398" t="s">
        <v>966</v>
      </c>
      <c r="G45" s="226" t="s">
        <v>15</v>
      </c>
      <c r="H45" s="207" t="s">
        <v>1254</v>
      </c>
      <c r="I45" s="223">
        <v>10</v>
      </c>
      <c r="J45" s="224">
        <v>4</v>
      </c>
      <c r="K45" s="225">
        <v>40</v>
      </c>
      <c r="L45" s="273" t="s">
        <v>22</v>
      </c>
      <c r="M45" s="226" t="s">
        <v>15</v>
      </c>
      <c r="N45" s="227" t="s">
        <v>124</v>
      </c>
      <c r="O45" s="128" t="s">
        <v>303</v>
      </c>
      <c r="P45" s="244" t="s">
        <v>299</v>
      </c>
      <c r="Q45" s="407" t="s">
        <v>300</v>
      </c>
      <c r="R45" s="275">
        <v>44197</v>
      </c>
      <c r="S45" s="275">
        <v>44561</v>
      </c>
      <c r="T45" s="384" t="s">
        <v>967</v>
      </c>
      <c r="U45" s="425"/>
      <c r="V45" s="423" t="s">
        <v>823</v>
      </c>
      <c r="W45" s="421" t="s">
        <v>824</v>
      </c>
      <c r="X45" s="421" t="s">
        <v>827</v>
      </c>
      <c r="Y45" s="426" t="s">
        <v>828</v>
      </c>
    </row>
    <row r="46" spans="1:25" ht="198.75" customHeight="1" x14ac:dyDescent="0.2">
      <c r="A46" s="395" t="s">
        <v>633</v>
      </c>
      <c r="B46" s="271" t="s">
        <v>112</v>
      </c>
      <c r="C46" s="243" t="s">
        <v>968</v>
      </c>
      <c r="D46" s="222" t="s">
        <v>107</v>
      </c>
      <c r="E46" s="204" t="s">
        <v>971</v>
      </c>
      <c r="F46" s="205" t="s">
        <v>970</v>
      </c>
      <c r="G46" s="226" t="s">
        <v>15</v>
      </c>
      <c r="H46" s="207" t="s">
        <v>969</v>
      </c>
      <c r="I46" s="223">
        <v>15</v>
      </c>
      <c r="J46" s="224">
        <v>5</v>
      </c>
      <c r="K46" s="225">
        <v>75</v>
      </c>
      <c r="L46" s="273" t="s">
        <v>16</v>
      </c>
      <c r="M46" s="226" t="s">
        <v>15</v>
      </c>
      <c r="N46" s="227" t="s">
        <v>124</v>
      </c>
      <c r="O46" s="128" t="s">
        <v>972</v>
      </c>
      <c r="P46" s="128" t="s">
        <v>973</v>
      </c>
      <c r="Q46" s="407" t="s">
        <v>17</v>
      </c>
      <c r="R46" s="275">
        <v>44197</v>
      </c>
      <c r="S46" s="275">
        <v>44561</v>
      </c>
      <c r="T46" s="384" t="s">
        <v>974</v>
      </c>
      <c r="U46" s="425"/>
      <c r="V46" s="423" t="s">
        <v>823</v>
      </c>
      <c r="W46" s="421" t="s">
        <v>824</v>
      </c>
      <c r="X46" s="421" t="s">
        <v>827</v>
      </c>
      <c r="Y46" s="426" t="s">
        <v>828</v>
      </c>
    </row>
    <row r="47" spans="1:25" ht="228.75" x14ac:dyDescent="0.2">
      <c r="A47" s="395" t="s">
        <v>634</v>
      </c>
      <c r="B47" s="271" t="s">
        <v>112</v>
      </c>
      <c r="C47" s="243" t="s">
        <v>1277</v>
      </c>
      <c r="D47" s="222" t="s">
        <v>107</v>
      </c>
      <c r="E47" s="204" t="s">
        <v>975</v>
      </c>
      <c r="F47" s="205" t="s">
        <v>307</v>
      </c>
      <c r="G47" s="226" t="s">
        <v>15</v>
      </c>
      <c r="H47" s="207" t="s">
        <v>1274</v>
      </c>
      <c r="I47" s="223">
        <v>10</v>
      </c>
      <c r="J47" s="224">
        <v>4</v>
      </c>
      <c r="K47" s="225">
        <f>+I47*J47</f>
        <v>40</v>
      </c>
      <c r="L47" s="273" t="s">
        <v>22</v>
      </c>
      <c r="M47" s="226" t="s">
        <v>15</v>
      </c>
      <c r="N47" s="227" t="s">
        <v>124</v>
      </c>
      <c r="O47" s="128" t="s">
        <v>976</v>
      </c>
      <c r="P47" s="128" t="s">
        <v>977</v>
      </c>
      <c r="Q47" s="407" t="s">
        <v>17</v>
      </c>
      <c r="R47" s="275">
        <v>44197</v>
      </c>
      <c r="S47" s="275">
        <v>44561</v>
      </c>
      <c r="T47" s="384" t="s">
        <v>978</v>
      </c>
      <c r="U47" s="469"/>
      <c r="V47" s="423" t="s">
        <v>823</v>
      </c>
      <c r="W47" s="421" t="s">
        <v>824</v>
      </c>
      <c r="X47" s="421" t="s">
        <v>827</v>
      </c>
      <c r="Y47" s="426" t="s">
        <v>828</v>
      </c>
    </row>
    <row r="48" spans="1:25" ht="228" x14ac:dyDescent="0.2">
      <c r="A48" s="395" t="s">
        <v>635</v>
      </c>
      <c r="B48" s="271" t="s">
        <v>112</v>
      </c>
      <c r="C48" s="243" t="s">
        <v>979</v>
      </c>
      <c r="D48" s="222" t="s">
        <v>108</v>
      </c>
      <c r="E48" s="204" t="s">
        <v>309</v>
      </c>
      <c r="F48" s="205" t="s">
        <v>980</v>
      </c>
      <c r="G48" s="226" t="s">
        <v>15</v>
      </c>
      <c r="H48" s="207" t="s">
        <v>1288</v>
      </c>
      <c r="I48" s="401">
        <v>10</v>
      </c>
      <c r="J48" s="403">
        <v>4</v>
      </c>
      <c r="K48" s="225">
        <v>40</v>
      </c>
      <c r="L48" s="273" t="s">
        <v>22</v>
      </c>
      <c r="M48" s="226" t="s">
        <v>15</v>
      </c>
      <c r="N48" s="227" t="s">
        <v>124</v>
      </c>
      <c r="O48" s="128" t="s">
        <v>981</v>
      </c>
      <c r="P48" s="128" t="s">
        <v>299</v>
      </c>
      <c r="Q48" s="407" t="s">
        <v>17</v>
      </c>
      <c r="R48" s="275">
        <v>44197</v>
      </c>
      <c r="S48" s="275">
        <v>44561</v>
      </c>
      <c r="T48" s="384" t="s">
        <v>982</v>
      </c>
      <c r="U48" s="469"/>
      <c r="V48" s="423" t="s">
        <v>823</v>
      </c>
      <c r="W48" s="421" t="s">
        <v>824</v>
      </c>
      <c r="X48" s="421" t="s">
        <v>827</v>
      </c>
      <c r="Y48" s="426" t="s">
        <v>828</v>
      </c>
    </row>
    <row r="49" spans="1:25" ht="121.5" customHeight="1" x14ac:dyDescent="0.2">
      <c r="A49" s="395" t="s">
        <v>636</v>
      </c>
      <c r="B49" s="271" t="s">
        <v>112</v>
      </c>
      <c r="C49" s="243" t="s">
        <v>794</v>
      </c>
      <c r="D49" s="222" t="s">
        <v>107</v>
      </c>
      <c r="E49" s="204" t="s">
        <v>983</v>
      </c>
      <c r="F49" s="205" t="s">
        <v>984</v>
      </c>
      <c r="G49" s="226" t="s">
        <v>15</v>
      </c>
      <c r="H49" s="207" t="s">
        <v>985</v>
      </c>
      <c r="I49" s="401">
        <v>5</v>
      </c>
      <c r="J49" s="403">
        <v>1</v>
      </c>
      <c r="K49" s="225">
        <v>5</v>
      </c>
      <c r="L49" s="273" t="s">
        <v>18</v>
      </c>
      <c r="M49" s="226" t="s">
        <v>15</v>
      </c>
      <c r="N49" s="227" t="s">
        <v>124</v>
      </c>
      <c r="O49" s="128" t="s">
        <v>986</v>
      </c>
      <c r="P49" s="228" t="s">
        <v>312</v>
      </c>
      <c r="Q49" s="228" t="s">
        <v>17</v>
      </c>
      <c r="R49" s="275">
        <v>44197</v>
      </c>
      <c r="S49" s="275">
        <v>44561</v>
      </c>
      <c r="T49" s="384" t="s">
        <v>987</v>
      </c>
      <c r="U49" s="425"/>
      <c r="V49" s="423" t="s">
        <v>823</v>
      </c>
      <c r="W49" s="421" t="s">
        <v>824</v>
      </c>
      <c r="X49" s="421" t="s">
        <v>827</v>
      </c>
      <c r="Y49" s="426" t="s">
        <v>828</v>
      </c>
    </row>
    <row r="50" spans="1:25" ht="284.25" customHeight="1" x14ac:dyDescent="0.2">
      <c r="A50" s="395" t="s">
        <v>637</v>
      </c>
      <c r="B50" s="271" t="s">
        <v>112</v>
      </c>
      <c r="C50" s="243" t="s">
        <v>795</v>
      </c>
      <c r="D50" s="222" t="s">
        <v>107</v>
      </c>
      <c r="E50" s="204" t="s">
        <v>989</v>
      </c>
      <c r="F50" s="205" t="s">
        <v>314</v>
      </c>
      <c r="G50" s="226" t="s">
        <v>19</v>
      </c>
      <c r="H50" s="207" t="s">
        <v>1256</v>
      </c>
      <c r="I50" s="223">
        <v>10</v>
      </c>
      <c r="J50" s="224">
        <v>4</v>
      </c>
      <c r="K50" s="225">
        <v>40</v>
      </c>
      <c r="L50" s="273" t="s">
        <v>22</v>
      </c>
      <c r="M50" s="226" t="s">
        <v>21</v>
      </c>
      <c r="N50" s="227" t="s">
        <v>124</v>
      </c>
      <c r="O50" s="128" t="s">
        <v>988</v>
      </c>
      <c r="P50" s="128" t="s">
        <v>315</v>
      </c>
      <c r="Q50" s="128" t="s">
        <v>316</v>
      </c>
      <c r="R50" s="275">
        <v>44197</v>
      </c>
      <c r="S50" s="275">
        <v>44561</v>
      </c>
      <c r="T50" s="409" t="s">
        <v>990</v>
      </c>
      <c r="U50" s="425"/>
      <c r="V50" s="423" t="s">
        <v>823</v>
      </c>
      <c r="W50" s="421" t="s">
        <v>824</v>
      </c>
      <c r="X50" s="421" t="s">
        <v>827</v>
      </c>
      <c r="Y50" s="426" t="s">
        <v>828</v>
      </c>
    </row>
    <row r="51" spans="1:25" ht="130.5" customHeight="1" x14ac:dyDescent="0.2">
      <c r="A51" s="395" t="s">
        <v>638</v>
      </c>
      <c r="B51" s="271" t="s">
        <v>112</v>
      </c>
      <c r="C51" s="243" t="s">
        <v>796</v>
      </c>
      <c r="D51" s="222" t="s">
        <v>107</v>
      </c>
      <c r="E51" s="204" t="s">
        <v>992</v>
      </c>
      <c r="F51" s="205" t="s">
        <v>991</v>
      </c>
      <c r="G51" s="226" t="s">
        <v>19</v>
      </c>
      <c r="H51" s="207" t="s">
        <v>318</v>
      </c>
      <c r="I51" s="223">
        <v>10</v>
      </c>
      <c r="J51" s="224">
        <v>4</v>
      </c>
      <c r="K51" s="225">
        <v>40</v>
      </c>
      <c r="L51" s="273" t="s">
        <v>22</v>
      </c>
      <c r="M51" s="226" t="s">
        <v>21</v>
      </c>
      <c r="N51" s="227" t="s">
        <v>124</v>
      </c>
      <c r="O51" s="128" t="s">
        <v>993</v>
      </c>
      <c r="P51" s="128" t="s">
        <v>319</v>
      </c>
      <c r="Q51" s="128" t="s">
        <v>316</v>
      </c>
      <c r="R51" s="275">
        <v>44197</v>
      </c>
      <c r="S51" s="275">
        <v>44561</v>
      </c>
      <c r="T51" s="409" t="s">
        <v>994</v>
      </c>
      <c r="U51" s="425"/>
      <c r="V51" s="423" t="s">
        <v>823</v>
      </c>
      <c r="W51" s="421" t="s">
        <v>824</v>
      </c>
      <c r="X51" s="421" t="s">
        <v>827</v>
      </c>
      <c r="Y51" s="426" t="s">
        <v>828</v>
      </c>
    </row>
    <row r="52" spans="1:25" ht="130.5" customHeight="1" x14ac:dyDescent="0.2">
      <c r="A52" s="395" t="s">
        <v>639</v>
      </c>
      <c r="B52" s="271" t="s">
        <v>112</v>
      </c>
      <c r="C52" s="243" t="s">
        <v>995</v>
      </c>
      <c r="D52" s="222" t="s">
        <v>107</v>
      </c>
      <c r="E52" s="204" t="s">
        <v>996</v>
      </c>
      <c r="F52" s="205" t="s">
        <v>997</v>
      </c>
      <c r="G52" s="226" t="s">
        <v>19</v>
      </c>
      <c r="H52" s="207" t="s">
        <v>998</v>
      </c>
      <c r="I52" s="223">
        <v>10</v>
      </c>
      <c r="J52" s="224">
        <v>4</v>
      </c>
      <c r="K52" s="225">
        <v>40</v>
      </c>
      <c r="L52" s="273" t="s">
        <v>22</v>
      </c>
      <c r="M52" s="226" t="s">
        <v>21</v>
      </c>
      <c r="N52" s="227" t="s">
        <v>124</v>
      </c>
      <c r="O52" s="128" t="s">
        <v>1000</v>
      </c>
      <c r="P52" s="128" t="s">
        <v>999</v>
      </c>
      <c r="Q52" s="128" t="s">
        <v>316</v>
      </c>
      <c r="R52" s="275">
        <v>44197</v>
      </c>
      <c r="S52" s="275">
        <v>44561</v>
      </c>
      <c r="T52" s="409" t="s">
        <v>1001</v>
      </c>
      <c r="U52" s="425"/>
      <c r="V52" s="423" t="s">
        <v>823</v>
      </c>
      <c r="W52" s="421" t="s">
        <v>824</v>
      </c>
      <c r="X52" s="421" t="s">
        <v>827</v>
      </c>
      <c r="Y52" s="426" t="s">
        <v>828</v>
      </c>
    </row>
    <row r="53" spans="1:25" ht="154.5" customHeight="1" x14ac:dyDescent="0.2">
      <c r="A53" s="395" t="s">
        <v>640</v>
      </c>
      <c r="B53" s="271" t="s">
        <v>112</v>
      </c>
      <c r="C53" s="243" t="s">
        <v>1002</v>
      </c>
      <c r="D53" s="222" t="s">
        <v>24</v>
      </c>
      <c r="E53" s="204" t="s">
        <v>323</v>
      </c>
      <c r="F53" s="205" t="s">
        <v>797</v>
      </c>
      <c r="G53" s="226" t="s">
        <v>19</v>
      </c>
      <c r="H53" s="207" t="s">
        <v>324</v>
      </c>
      <c r="I53" s="223">
        <v>10</v>
      </c>
      <c r="J53" s="224">
        <v>4</v>
      </c>
      <c r="K53" s="225">
        <v>40</v>
      </c>
      <c r="L53" s="273" t="s">
        <v>22</v>
      </c>
      <c r="M53" s="226" t="s">
        <v>21</v>
      </c>
      <c r="N53" s="227" t="s">
        <v>124</v>
      </c>
      <c r="O53" s="128" t="s">
        <v>798</v>
      </c>
      <c r="P53" s="405" t="s">
        <v>999</v>
      </c>
      <c r="Q53" s="405" t="s">
        <v>316</v>
      </c>
      <c r="R53" s="275">
        <v>44197</v>
      </c>
      <c r="S53" s="275">
        <v>44561</v>
      </c>
      <c r="T53" s="409" t="s">
        <v>1003</v>
      </c>
      <c r="U53" s="425"/>
      <c r="V53" s="423" t="s">
        <v>823</v>
      </c>
      <c r="W53" s="421" t="s">
        <v>824</v>
      </c>
      <c r="X53" s="421" t="s">
        <v>827</v>
      </c>
      <c r="Y53" s="426" t="s">
        <v>828</v>
      </c>
    </row>
    <row r="54" spans="1:25" ht="215.25" customHeight="1" x14ac:dyDescent="0.2">
      <c r="A54" s="395" t="s">
        <v>370</v>
      </c>
      <c r="B54" s="271" t="s">
        <v>112</v>
      </c>
      <c r="C54" s="243" t="s">
        <v>325</v>
      </c>
      <c r="D54" s="222" t="s">
        <v>107</v>
      </c>
      <c r="E54" s="204" t="s">
        <v>1004</v>
      </c>
      <c r="F54" s="205" t="s">
        <v>326</v>
      </c>
      <c r="G54" s="226" t="s">
        <v>19</v>
      </c>
      <c r="H54" s="207" t="s">
        <v>1257</v>
      </c>
      <c r="I54" s="223">
        <v>15</v>
      </c>
      <c r="J54" s="224">
        <v>5</v>
      </c>
      <c r="K54" s="225">
        <v>75</v>
      </c>
      <c r="L54" s="273" t="s">
        <v>16</v>
      </c>
      <c r="M54" s="226" t="s">
        <v>19</v>
      </c>
      <c r="N54" s="227" t="s">
        <v>184</v>
      </c>
      <c r="O54" s="128" t="s">
        <v>1005</v>
      </c>
      <c r="P54" s="405" t="s">
        <v>327</v>
      </c>
      <c r="Q54" s="405" t="s">
        <v>328</v>
      </c>
      <c r="R54" s="275">
        <v>44197</v>
      </c>
      <c r="S54" s="275">
        <v>44561</v>
      </c>
      <c r="T54" s="409" t="s">
        <v>329</v>
      </c>
      <c r="U54" s="425"/>
      <c r="V54" s="423" t="s">
        <v>823</v>
      </c>
      <c r="W54" s="421" t="s">
        <v>824</v>
      </c>
      <c r="X54" s="421" t="s">
        <v>827</v>
      </c>
      <c r="Y54" s="426" t="s">
        <v>828</v>
      </c>
    </row>
    <row r="55" spans="1:25" ht="128.25" customHeight="1" x14ac:dyDescent="0.2">
      <c r="A55" s="395" t="s">
        <v>641</v>
      </c>
      <c r="B55" s="271" t="s">
        <v>112</v>
      </c>
      <c r="C55" s="243" t="s">
        <v>330</v>
      </c>
      <c r="D55" s="222" t="s">
        <v>107</v>
      </c>
      <c r="E55" s="204" t="s">
        <v>1006</v>
      </c>
      <c r="F55" s="205" t="s">
        <v>331</v>
      </c>
      <c r="G55" s="226" t="s">
        <v>19</v>
      </c>
      <c r="H55" s="207" t="s">
        <v>1007</v>
      </c>
      <c r="I55" s="223">
        <v>15</v>
      </c>
      <c r="J55" s="224">
        <v>4</v>
      </c>
      <c r="K55" s="225">
        <v>60</v>
      </c>
      <c r="L55" s="273" t="s">
        <v>16</v>
      </c>
      <c r="M55" s="226" t="s">
        <v>19</v>
      </c>
      <c r="N55" s="227" t="s">
        <v>184</v>
      </c>
      <c r="O55" s="128" t="s">
        <v>1008</v>
      </c>
      <c r="P55" s="405" t="s">
        <v>333</v>
      </c>
      <c r="Q55" s="405" t="s">
        <v>334</v>
      </c>
      <c r="R55" s="275">
        <v>44197</v>
      </c>
      <c r="S55" s="275">
        <v>44561</v>
      </c>
      <c r="T55" s="409" t="s">
        <v>335</v>
      </c>
      <c r="U55" s="425"/>
      <c r="V55" s="423" t="s">
        <v>823</v>
      </c>
      <c r="W55" s="421" t="s">
        <v>824</v>
      </c>
      <c r="X55" s="421" t="s">
        <v>827</v>
      </c>
      <c r="Y55" s="426" t="s">
        <v>828</v>
      </c>
    </row>
    <row r="56" spans="1:25" ht="112.5" customHeight="1" thickBot="1" x14ac:dyDescent="0.25">
      <c r="A56" s="395" t="s">
        <v>642</v>
      </c>
      <c r="B56" s="332" t="s">
        <v>112</v>
      </c>
      <c r="C56" s="245" t="s">
        <v>336</v>
      </c>
      <c r="D56" s="232" t="s">
        <v>108</v>
      </c>
      <c r="E56" s="233" t="s">
        <v>1009</v>
      </c>
      <c r="F56" s="234" t="s">
        <v>1010</v>
      </c>
      <c r="G56" s="333" t="s">
        <v>19</v>
      </c>
      <c r="H56" s="235" t="s">
        <v>1011</v>
      </c>
      <c r="I56" s="236">
        <v>15</v>
      </c>
      <c r="J56" s="237">
        <v>4</v>
      </c>
      <c r="K56" s="238">
        <v>60</v>
      </c>
      <c r="L56" s="334" t="s">
        <v>16</v>
      </c>
      <c r="M56" s="333" t="s">
        <v>19</v>
      </c>
      <c r="N56" s="239" t="s">
        <v>184</v>
      </c>
      <c r="O56" s="240" t="s">
        <v>1012</v>
      </c>
      <c r="P56" s="240" t="s">
        <v>338</v>
      </c>
      <c r="Q56" s="246" t="s">
        <v>339</v>
      </c>
      <c r="R56" s="275">
        <v>44197</v>
      </c>
      <c r="S56" s="275">
        <v>44561</v>
      </c>
      <c r="T56" s="380" t="s">
        <v>1013</v>
      </c>
      <c r="U56" s="425"/>
      <c r="V56" s="423" t="s">
        <v>823</v>
      </c>
      <c r="W56" s="421" t="s">
        <v>824</v>
      </c>
      <c r="X56" s="421" t="s">
        <v>827</v>
      </c>
      <c r="Y56" s="426" t="s">
        <v>828</v>
      </c>
    </row>
    <row r="57" spans="1:25" ht="108.75" customHeight="1" x14ac:dyDescent="0.2">
      <c r="A57" s="395" t="s">
        <v>643</v>
      </c>
      <c r="B57" s="268" t="s">
        <v>122</v>
      </c>
      <c r="C57" s="512" t="s">
        <v>340</v>
      </c>
      <c r="D57" s="214" t="s">
        <v>107</v>
      </c>
      <c r="E57" s="202" t="s">
        <v>341</v>
      </c>
      <c r="F57" s="247" t="s">
        <v>1014</v>
      </c>
      <c r="G57" s="215" t="s">
        <v>27</v>
      </c>
      <c r="H57" s="206" t="s">
        <v>1015</v>
      </c>
      <c r="I57" s="342">
        <v>20</v>
      </c>
      <c r="J57" s="343">
        <v>4</v>
      </c>
      <c r="K57" s="344">
        <v>80</v>
      </c>
      <c r="L57" s="269" t="s">
        <v>23</v>
      </c>
      <c r="M57" s="215" t="s">
        <v>27</v>
      </c>
      <c r="N57" s="216" t="s">
        <v>125</v>
      </c>
      <c r="O57" s="220"/>
      <c r="P57" s="220"/>
      <c r="Q57" s="217" t="s">
        <v>316</v>
      </c>
      <c r="R57" s="275">
        <v>44197</v>
      </c>
      <c r="S57" s="275">
        <v>44561</v>
      </c>
      <c r="T57" s="381"/>
      <c r="U57" s="425"/>
      <c r="V57" s="423" t="s">
        <v>823</v>
      </c>
      <c r="W57" s="421" t="s">
        <v>824</v>
      </c>
      <c r="X57" s="421" t="s">
        <v>827</v>
      </c>
      <c r="Y57" s="426" t="s">
        <v>828</v>
      </c>
    </row>
    <row r="58" spans="1:25" ht="165" customHeight="1" x14ac:dyDescent="0.2">
      <c r="A58" s="395" t="s">
        <v>644</v>
      </c>
      <c r="B58" s="271" t="s">
        <v>122</v>
      </c>
      <c r="C58" s="243" t="s">
        <v>342</v>
      </c>
      <c r="D58" s="222" t="s">
        <v>107</v>
      </c>
      <c r="E58" s="204" t="s">
        <v>343</v>
      </c>
      <c r="F58" s="248" t="s">
        <v>1016</v>
      </c>
      <c r="G58" s="226" t="s">
        <v>15</v>
      </c>
      <c r="H58" s="207" t="s">
        <v>1017</v>
      </c>
      <c r="I58" s="223">
        <v>15</v>
      </c>
      <c r="J58" s="224">
        <v>5</v>
      </c>
      <c r="K58" s="225">
        <f>J58*I58</f>
        <v>75</v>
      </c>
      <c r="L58" s="273" t="s">
        <v>16</v>
      </c>
      <c r="M58" s="226" t="s">
        <v>15</v>
      </c>
      <c r="N58" s="227" t="s">
        <v>124</v>
      </c>
      <c r="O58" s="128" t="s">
        <v>1018</v>
      </c>
      <c r="P58" s="228" t="s">
        <v>344</v>
      </c>
      <c r="Q58" s="128" t="s">
        <v>345</v>
      </c>
      <c r="R58" s="275">
        <v>44197</v>
      </c>
      <c r="S58" s="275">
        <v>44561</v>
      </c>
      <c r="T58" s="409" t="s">
        <v>1019</v>
      </c>
      <c r="U58" s="425"/>
      <c r="V58" s="423" t="s">
        <v>823</v>
      </c>
      <c r="W58" s="421" t="s">
        <v>824</v>
      </c>
      <c r="X58" s="421" t="s">
        <v>827</v>
      </c>
      <c r="Y58" s="426" t="s">
        <v>828</v>
      </c>
    </row>
    <row r="59" spans="1:25" ht="150.75" customHeight="1" x14ac:dyDescent="0.2">
      <c r="A59" s="395" t="s">
        <v>645</v>
      </c>
      <c r="B59" s="271" t="s">
        <v>122</v>
      </c>
      <c r="C59" s="243" t="s">
        <v>1020</v>
      </c>
      <c r="D59" s="222" t="s">
        <v>107</v>
      </c>
      <c r="E59" s="204" t="s">
        <v>347</v>
      </c>
      <c r="F59" s="248" t="s">
        <v>1021</v>
      </c>
      <c r="G59" s="226" t="s">
        <v>19</v>
      </c>
      <c r="H59" s="207" t="s">
        <v>1258</v>
      </c>
      <c r="I59" s="223">
        <v>15</v>
      </c>
      <c r="J59" s="224">
        <v>5</v>
      </c>
      <c r="K59" s="225">
        <v>75</v>
      </c>
      <c r="L59" s="273" t="s">
        <v>16</v>
      </c>
      <c r="M59" s="226" t="s">
        <v>19</v>
      </c>
      <c r="N59" s="227" t="s">
        <v>184</v>
      </c>
      <c r="O59" s="128" t="s">
        <v>348</v>
      </c>
      <c r="P59" s="228" t="s">
        <v>349</v>
      </c>
      <c r="Q59" s="128" t="s">
        <v>345</v>
      </c>
      <c r="R59" s="275">
        <v>44197</v>
      </c>
      <c r="S59" s="275">
        <v>44561</v>
      </c>
      <c r="T59" s="386" t="s">
        <v>1022</v>
      </c>
      <c r="U59" s="425"/>
      <c r="V59" s="423" t="s">
        <v>823</v>
      </c>
      <c r="W59" s="421" t="s">
        <v>824</v>
      </c>
      <c r="X59" s="421" t="s">
        <v>827</v>
      </c>
      <c r="Y59" s="426" t="s">
        <v>828</v>
      </c>
    </row>
    <row r="60" spans="1:25" ht="151.5" customHeight="1" x14ac:dyDescent="0.2">
      <c r="A60" s="395" t="s">
        <v>646</v>
      </c>
      <c r="B60" s="271" t="s">
        <v>122</v>
      </c>
      <c r="C60" s="243" t="s">
        <v>350</v>
      </c>
      <c r="D60" s="222" t="s">
        <v>107</v>
      </c>
      <c r="E60" s="249" t="s">
        <v>1023</v>
      </c>
      <c r="F60" s="248" t="s">
        <v>1024</v>
      </c>
      <c r="G60" s="226" t="s">
        <v>21</v>
      </c>
      <c r="H60" s="207" t="s">
        <v>1025</v>
      </c>
      <c r="I60" s="401">
        <v>15</v>
      </c>
      <c r="J60" s="403">
        <v>4</v>
      </c>
      <c r="K60" s="225">
        <v>60</v>
      </c>
      <c r="L60" s="273" t="s">
        <v>16</v>
      </c>
      <c r="M60" s="226" t="s">
        <v>21</v>
      </c>
      <c r="N60" s="227" t="s">
        <v>124</v>
      </c>
      <c r="O60" s="128" t="s">
        <v>1026</v>
      </c>
      <c r="P60" s="407" t="s">
        <v>349</v>
      </c>
      <c r="Q60" s="231" t="s">
        <v>300</v>
      </c>
      <c r="R60" s="275">
        <v>44197</v>
      </c>
      <c r="S60" s="275">
        <v>44561</v>
      </c>
      <c r="T60" s="387" t="s">
        <v>351</v>
      </c>
      <c r="U60" s="425"/>
      <c r="V60" s="423" t="s">
        <v>823</v>
      </c>
      <c r="W60" s="421" t="s">
        <v>824</v>
      </c>
      <c r="X60" s="421" t="s">
        <v>827</v>
      </c>
      <c r="Y60" s="426" t="s">
        <v>828</v>
      </c>
    </row>
    <row r="61" spans="1:25" ht="111.75" customHeight="1" x14ac:dyDescent="0.2">
      <c r="A61" s="395" t="s">
        <v>647</v>
      </c>
      <c r="B61" s="271" t="s">
        <v>122</v>
      </c>
      <c r="C61" s="243" t="s">
        <v>800</v>
      </c>
      <c r="D61" s="222" t="s">
        <v>24</v>
      </c>
      <c r="E61" s="396" t="s">
        <v>353</v>
      </c>
      <c r="F61" s="398" t="s">
        <v>1027</v>
      </c>
      <c r="G61" s="226" t="s">
        <v>19</v>
      </c>
      <c r="H61" s="207" t="s">
        <v>1028</v>
      </c>
      <c r="I61" s="401">
        <v>10</v>
      </c>
      <c r="J61" s="403">
        <v>4</v>
      </c>
      <c r="K61" s="250">
        <v>40</v>
      </c>
      <c r="L61" s="273" t="s">
        <v>22</v>
      </c>
      <c r="M61" s="226" t="s">
        <v>21</v>
      </c>
      <c r="N61" s="227" t="s">
        <v>124</v>
      </c>
      <c r="O61" s="228" t="s">
        <v>355</v>
      </c>
      <c r="P61" s="128" t="s">
        <v>1033</v>
      </c>
      <c r="Q61" s="228" t="s">
        <v>356</v>
      </c>
      <c r="R61" s="275">
        <v>44197</v>
      </c>
      <c r="S61" s="275">
        <v>44561</v>
      </c>
      <c r="T61" s="409" t="s">
        <v>1029</v>
      </c>
      <c r="U61" s="425"/>
      <c r="V61" s="423" t="s">
        <v>823</v>
      </c>
      <c r="W61" s="421" t="s">
        <v>824</v>
      </c>
      <c r="X61" s="421" t="s">
        <v>827</v>
      </c>
      <c r="Y61" s="426" t="s">
        <v>828</v>
      </c>
    </row>
    <row r="62" spans="1:25" ht="111.75" customHeight="1" x14ac:dyDescent="0.2">
      <c r="A62" s="395" t="s">
        <v>648</v>
      </c>
      <c r="B62" s="271" t="s">
        <v>122</v>
      </c>
      <c r="C62" s="243" t="s">
        <v>1030</v>
      </c>
      <c r="D62" s="222" t="s">
        <v>24</v>
      </c>
      <c r="E62" s="396" t="s">
        <v>353</v>
      </c>
      <c r="F62" s="398" t="s">
        <v>1031</v>
      </c>
      <c r="G62" s="226" t="s">
        <v>19</v>
      </c>
      <c r="H62" s="207" t="s">
        <v>1032</v>
      </c>
      <c r="I62" s="401">
        <v>10</v>
      </c>
      <c r="J62" s="403">
        <v>4</v>
      </c>
      <c r="K62" s="250">
        <v>40</v>
      </c>
      <c r="L62" s="273" t="s">
        <v>22</v>
      </c>
      <c r="M62" s="226" t="s">
        <v>21</v>
      </c>
      <c r="N62" s="227" t="s">
        <v>124</v>
      </c>
      <c r="O62" s="228" t="s">
        <v>355</v>
      </c>
      <c r="P62" s="128" t="s">
        <v>1034</v>
      </c>
      <c r="Q62" s="228" t="s">
        <v>356</v>
      </c>
      <c r="R62" s="275">
        <v>44197</v>
      </c>
      <c r="S62" s="275">
        <v>44561</v>
      </c>
      <c r="T62" s="409" t="s">
        <v>1029</v>
      </c>
      <c r="U62" s="425"/>
      <c r="V62" s="423" t="s">
        <v>823</v>
      </c>
      <c r="W62" s="421" t="s">
        <v>824</v>
      </c>
      <c r="X62" s="421" t="s">
        <v>827</v>
      </c>
      <c r="Y62" s="426" t="s">
        <v>828</v>
      </c>
    </row>
    <row r="63" spans="1:25" ht="132.75" customHeight="1" x14ac:dyDescent="0.2">
      <c r="A63" s="395" t="s">
        <v>649</v>
      </c>
      <c r="B63" s="271" t="s">
        <v>122</v>
      </c>
      <c r="C63" s="243" t="s">
        <v>358</v>
      </c>
      <c r="D63" s="222" t="s">
        <v>24</v>
      </c>
      <c r="E63" s="396" t="s">
        <v>1035</v>
      </c>
      <c r="F63" s="398" t="s">
        <v>359</v>
      </c>
      <c r="G63" s="226" t="s">
        <v>19</v>
      </c>
      <c r="H63" s="207" t="s">
        <v>360</v>
      </c>
      <c r="I63" s="401">
        <v>10</v>
      </c>
      <c r="J63" s="403">
        <v>4</v>
      </c>
      <c r="K63" s="250">
        <v>40</v>
      </c>
      <c r="L63" s="273" t="s">
        <v>22</v>
      </c>
      <c r="M63" s="226" t="s">
        <v>21</v>
      </c>
      <c r="N63" s="227" t="s">
        <v>124</v>
      </c>
      <c r="O63" s="228" t="s">
        <v>361</v>
      </c>
      <c r="P63" s="405" t="s">
        <v>362</v>
      </c>
      <c r="Q63" s="231" t="s">
        <v>17</v>
      </c>
      <c r="R63" s="275">
        <v>44197</v>
      </c>
      <c r="S63" s="275">
        <v>44561</v>
      </c>
      <c r="T63" s="409" t="s">
        <v>1029</v>
      </c>
      <c r="U63" s="425"/>
      <c r="V63" s="423" t="s">
        <v>823</v>
      </c>
      <c r="W63" s="421" t="s">
        <v>824</v>
      </c>
      <c r="X63" s="421" t="s">
        <v>827</v>
      </c>
      <c r="Y63" s="426" t="s">
        <v>828</v>
      </c>
    </row>
    <row r="64" spans="1:25" ht="129.75" customHeight="1" x14ac:dyDescent="0.2">
      <c r="A64" s="395" t="s">
        <v>650</v>
      </c>
      <c r="B64" s="271" t="s">
        <v>122</v>
      </c>
      <c r="C64" s="243" t="s">
        <v>1037</v>
      </c>
      <c r="D64" s="222" t="s">
        <v>24</v>
      </c>
      <c r="E64" s="396" t="s">
        <v>364</v>
      </c>
      <c r="F64" s="398" t="s">
        <v>365</v>
      </c>
      <c r="G64" s="226" t="s">
        <v>19</v>
      </c>
      <c r="H64" s="207" t="s">
        <v>1036</v>
      </c>
      <c r="I64" s="401">
        <v>10</v>
      </c>
      <c r="J64" s="403">
        <v>4</v>
      </c>
      <c r="K64" s="250">
        <v>40</v>
      </c>
      <c r="L64" s="273" t="s">
        <v>22</v>
      </c>
      <c r="M64" s="226" t="s">
        <v>21</v>
      </c>
      <c r="N64" s="227" t="s">
        <v>124</v>
      </c>
      <c r="O64" s="228" t="s">
        <v>355</v>
      </c>
      <c r="P64" s="405" t="s">
        <v>362</v>
      </c>
      <c r="Q64" s="231" t="s">
        <v>17</v>
      </c>
      <c r="R64" s="275">
        <v>44197</v>
      </c>
      <c r="S64" s="275">
        <v>44561</v>
      </c>
      <c r="T64" s="409" t="s">
        <v>1029</v>
      </c>
      <c r="U64" s="425"/>
      <c r="V64" s="423" t="s">
        <v>823</v>
      </c>
      <c r="W64" s="421" t="s">
        <v>824</v>
      </c>
      <c r="X64" s="421" t="s">
        <v>827</v>
      </c>
      <c r="Y64" s="426" t="s">
        <v>828</v>
      </c>
    </row>
    <row r="65" spans="1:25" ht="111.75" customHeight="1" x14ac:dyDescent="0.2">
      <c r="A65" s="395" t="s">
        <v>651</v>
      </c>
      <c r="B65" s="271" t="s">
        <v>122</v>
      </c>
      <c r="C65" s="243" t="s">
        <v>367</v>
      </c>
      <c r="D65" s="222" t="s">
        <v>24</v>
      </c>
      <c r="E65" s="204" t="s">
        <v>1039</v>
      </c>
      <c r="F65" s="205" t="s">
        <v>368</v>
      </c>
      <c r="G65" s="226" t="s">
        <v>19</v>
      </c>
      <c r="H65" s="207" t="s">
        <v>1038</v>
      </c>
      <c r="I65" s="223">
        <v>10</v>
      </c>
      <c r="J65" s="224">
        <v>4</v>
      </c>
      <c r="K65" s="225">
        <v>40</v>
      </c>
      <c r="L65" s="273" t="s">
        <v>22</v>
      </c>
      <c r="M65" s="226" t="s">
        <v>21</v>
      </c>
      <c r="N65" s="227" t="s">
        <v>124</v>
      </c>
      <c r="O65" s="228" t="s">
        <v>355</v>
      </c>
      <c r="P65" s="405" t="s">
        <v>362</v>
      </c>
      <c r="Q65" s="231" t="s">
        <v>17</v>
      </c>
      <c r="R65" s="275">
        <v>44197</v>
      </c>
      <c r="S65" s="275">
        <v>44561</v>
      </c>
      <c r="T65" s="409" t="s">
        <v>1029</v>
      </c>
      <c r="U65" s="425"/>
      <c r="V65" s="423" t="s">
        <v>823</v>
      </c>
      <c r="W65" s="421" t="s">
        <v>824</v>
      </c>
      <c r="X65" s="421" t="s">
        <v>827</v>
      </c>
      <c r="Y65" s="426" t="s">
        <v>828</v>
      </c>
    </row>
    <row r="66" spans="1:25" ht="142.5" customHeight="1" x14ac:dyDescent="0.2">
      <c r="A66" s="534" t="s">
        <v>652</v>
      </c>
      <c r="B66" s="271" t="s">
        <v>122</v>
      </c>
      <c r="C66" s="535" t="s">
        <v>371</v>
      </c>
      <c r="D66" s="537" t="s">
        <v>107</v>
      </c>
      <c r="E66" s="539" t="s">
        <v>1040</v>
      </c>
      <c r="F66" s="541" t="s">
        <v>1041</v>
      </c>
      <c r="G66" s="555" t="s">
        <v>15</v>
      </c>
      <c r="H66" s="563" t="s">
        <v>1042</v>
      </c>
      <c r="I66" s="565">
        <v>15</v>
      </c>
      <c r="J66" s="530">
        <v>5</v>
      </c>
      <c r="K66" s="532">
        <v>75</v>
      </c>
      <c r="L66" s="553" t="s">
        <v>16</v>
      </c>
      <c r="M66" s="555" t="s">
        <v>15</v>
      </c>
      <c r="N66" s="227" t="s">
        <v>124</v>
      </c>
      <c r="O66" s="557" t="s">
        <v>959</v>
      </c>
      <c r="P66" s="559" t="s">
        <v>292</v>
      </c>
      <c r="Q66" s="561" t="s">
        <v>17</v>
      </c>
      <c r="R66" s="546">
        <v>44197</v>
      </c>
      <c r="S66" s="548">
        <v>44561</v>
      </c>
      <c r="T66" s="549" t="s">
        <v>1043</v>
      </c>
      <c r="U66" s="551"/>
      <c r="V66" s="423" t="s">
        <v>823</v>
      </c>
      <c r="W66" s="421" t="s">
        <v>824</v>
      </c>
      <c r="X66" s="421" t="s">
        <v>827</v>
      </c>
      <c r="Y66" s="426" t="s">
        <v>828</v>
      </c>
    </row>
    <row r="67" spans="1:25" ht="156" customHeight="1" thickBot="1" x14ac:dyDescent="0.25">
      <c r="A67" s="534"/>
      <c r="B67" s="332" t="s">
        <v>112</v>
      </c>
      <c r="C67" s="536"/>
      <c r="D67" s="538"/>
      <c r="E67" s="540"/>
      <c r="F67" s="542"/>
      <c r="G67" s="556"/>
      <c r="H67" s="564"/>
      <c r="I67" s="566"/>
      <c r="J67" s="531"/>
      <c r="K67" s="533"/>
      <c r="L67" s="554"/>
      <c r="M67" s="556"/>
      <c r="N67" s="239" t="s">
        <v>124</v>
      </c>
      <c r="O67" s="558"/>
      <c r="P67" s="560"/>
      <c r="Q67" s="562"/>
      <c r="R67" s="547"/>
      <c r="S67" s="548"/>
      <c r="T67" s="550"/>
      <c r="U67" s="552"/>
      <c r="V67" s="423" t="s">
        <v>823</v>
      </c>
      <c r="W67" s="421" t="s">
        <v>824</v>
      </c>
      <c r="X67" s="421" t="s">
        <v>827</v>
      </c>
      <c r="Y67" s="426" t="s">
        <v>828</v>
      </c>
    </row>
    <row r="68" spans="1:25" ht="180" customHeight="1" x14ac:dyDescent="0.2">
      <c r="A68" s="395" t="s">
        <v>653</v>
      </c>
      <c r="B68" s="455" t="s">
        <v>1044</v>
      </c>
      <c r="C68" s="252" t="s">
        <v>373</v>
      </c>
      <c r="D68" s="214" t="s">
        <v>107</v>
      </c>
      <c r="E68" s="202" t="s">
        <v>374</v>
      </c>
      <c r="F68" s="203" t="s">
        <v>375</v>
      </c>
      <c r="G68" s="215" t="s">
        <v>21</v>
      </c>
      <c r="H68" s="206" t="s">
        <v>1278</v>
      </c>
      <c r="I68" s="342">
        <v>15</v>
      </c>
      <c r="J68" s="343">
        <v>4</v>
      </c>
      <c r="K68" s="349">
        <v>60</v>
      </c>
      <c r="L68" s="269" t="s">
        <v>16</v>
      </c>
      <c r="M68" s="215" t="s">
        <v>21</v>
      </c>
      <c r="N68" s="216" t="s">
        <v>124</v>
      </c>
      <c r="O68" s="219" t="s">
        <v>1289</v>
      </c>
      <c r="P68" s="253" t="s">
        <v>376</v>
      </c>
      <c r="Q68" s="218" t="s">
        <v>377</v>
      </c>
      <c r="R68" s="275">
        <v>44197</v>
      </c>
      <c r="S68" s="275">
        <v>44561</v>
      </c>
      <c r="T68" s="456" t="s">
        <v>1290</v>
      </c>
      <c r="U68" s="463"/>
      <c r="V68" s="423" t="s">
        <v>823</v>
      </c>
      <c r="W68" s="421" t="s">
        <v>824</v>
      </c>
      <c r="X68" s="421" t="s">
        <v>827</v>
      </c>
      <c r="Y68" s="426" t="s">
        <v>828</v>
      </c>
    </row>
    <row r="69" spans="1:25" ht="120" x14ac:dyDescent="0.2">
      <c r="A69" s="395" t="s">
        <v>654</v>
      </c>
      <c r="B69" s="457" t="s">
        <v>1044</v>
      </c>
      <c r="C69" s="243" t="s">
        <v>378</v>
      </c>
      <c r="D69" s="222" t="s">
        <v>107</v>
      </c>
      <c r="E69" s="204" t="s">
        <v>379</v>
      </c>
      <c r="F69" s="205" t="s">
        <v>380</v>
      </c>
      <c r="G69" s="226" t="s">
        <v>27</v>
      </c>
      <c r="H69" s="207" t="s">
        <v>1232</v>
      </c>
      <c r="I69" s="223">
        <v>20</v>
      </c>
      <c r="J69" s="224">
        <v>5</v>
      </c>
      <c r="K69" s="436">
        <v>100</v>
      </c>
      <c r="L69" s="273" t="s">
        <v>23</v>
      </c>
      <c r="M69" s="226" t="s">
        <v>27</v>
      </c>
      <c r="N69" s="227" t="s">
        <v>125</v>
      </c>
      <c r="O69" s="254" t="s">
        <v>381</v>
      </c>
      <c r="P69" s="244" t="s">
        <v>382</v>
      </c>
      <c r="Q69" s="228" t="s">
        <v>377</v>
      </c>
      <c r="R69" s="275">
        <v>44197</v>
      </c>
      <c r="S69" s="275">
        <v>44561</v>
      </c>
      <c r="T69" s="458" t="s">
        <v>383</v>
      </c>
      <c r="U69" s="463"/>
      <c r="V69" s="423" t="s">
        <v>823</v>
      </c>
      <c r="W69" s="421" t="s">
        <v>824</v>
      </c>
      <c r="X69" s="421" t="s">
        <v>827</v>
      </c>
      <c r="Y69" s="426" t="s">
        <v>828</v>
      </c>
    </row>
    <row r="70" spans="1:25" ht="111.75" customHeight="1" x14ac:dyDescent="0.2">
      <c r="A70" s="395" t="s">
        <v>655</v>
      </c>
      <c r="B70" s="457" t="s">
        <v>1044</v>
      </c>
      <c r="C70" s="243" t="s">
        <v>384</v>
      </c>
      <c r="D70" s="222" t="s">
        <v>107</v>
      </c>
      <c r="E70" s="204" t="s">
        <v>385</v>
      </c>
      <c r="F70" s="205" t="s">
        <v>380</v>
      </c>
      <c r="G70" s="226" t="s">
        <v>27</v>
      </c>
      <c r="H70" s="207" t="s">
        <v>1232</v>
      </c>
      <c r="I70" s="223">
        <v>15</v>
      </c>
      <c r="J70" s="224">
        <v>5</v>
      </c>
      <c r="K70" s="436">
        <v>75</v>
      </c>
      <c r="L70" s="273" t="s">
        <v>16</v>
      </c>
      <c r="M70" s="226" t="s">
        <v>27</v>
      </c>
      <c r="N70" s="227" t="s">
        <v>125</v>
      </c>
      <c r="O70" s="254" t="s">
        <v>386</v>
      </c>
      <c r="P70" s="244" t="s">
        <v>382</v>
      </c>
      <c r="Q70" s="228" t="s">
        <v>377</v>
      </c>
      <c r="R70" s="275">
        <v>44197</v>
      </c>
      <c r="S70" s="275">
        <v>44561</v>
      </c>
      <c r="T70" s="458" t="s">
        <v>383</v>
      </c>
      <c r="U70" s="463"/>
      <c r="V70" s="423" t="s">
        <v>823</v>
      </c>
      <c r="W70" s="421" t="s">
        <v>824</v>
      </c>
      <c r="X70" s="421" t="s">
        <v>827</v>
      </c>
      <c r="Y70" s="426" t="s">
        <v>828</v>
      </c>
    </row>
    <row r="71" spans="1:25" ht="189.75" customHeight="1" x14ac:dyDescent="0.2">
      <c r="A71" s="395" t="s">
        <v>656</v>
      </c>
      <c r="B71" s="457" t="s">
        <v>1044</v>
      </c>
      <c r="C71" s="243" t="s">
        <v>387</v>
      </c>
      <c r="D71" s="222" t="s">
        <v>107</v>
      </c>
      <c r="E71" s="204" t="s">
        <v>388</v>
      </c>
      <c r="F71" s="205" t="s">
        <v>389</v>
      </c>
      <c r="G71" s="226" t="s">
        <v>27</v>
      </c>
      <c r="H71" s="207" t="s">
        <v>390</v>
      </c>
      <c r="I71" s="223">
        <v>10</v>
      </c>
      <c r="J71" s="224">
        <v>5</v>
      </c>
      <c r="K71" s="436">
        <v>50</v>
      </c>
      <c r="L71" s="273" t="s">
        <v>22</v>
      </c>
      <c r="M71" s="226" t="s">
        <v>19</v>
      </c>
      <c r="N71" s="227" t="s">
        <v>184</v>
      </c>
      <c r="O71" s="254" t="s">
        <v>391</v>
      </c>
      <c r="P71" s="244" t="s">
        <v>382</v>
      </c>
      <c r="Q71" s="228"/>
      <c r="R71" s="275">
        <v>44197</v>
      </c>
      <c r="S71" s="275">
        <v>44561</v>
      </c>
      <c r="T71" s="458" t="s">
        <v>1048</v>
      </c>
      <c r="U71" s="463"/>
      <c r="V71" s="423" t="s">
        <v>823</v>
      </c>
      <c r="W71" s="421" t="s">
        <v>824</v>
      </c>
      <c r="X71" s="421" t="s">
        <v>827</v>
      </c>
      <c r="Y71" s="426" t="s">
        <v>828</v>
      </c>
    </row>
    <row r="72" spans="1:25" ht="111.75" customHeight="1" x14ac:dyDescent="0.2">
      <c r="A72" s="395" t="s">
        <v>657</v>
      </c>
      <c r="B72" s="457" t="s">
        <v>142</v>
      </c>
      <c r="C72" s="243" t="s">
        <v>392</v>
      </c>
      <c r="D72" s="222" t="s">
        <v>107</v>
      </c>
      <c r="E72" s="204" t="s">
        <v>379</v>
      </c>
      <c r="F72" s="205" t="s">
        <v>380</v>
      </c>
      <c r="G72" s="226" t="s">
        <v>19</v>
      </c>
      <c r="H72" s="207" t="s">
        <v>1233</v>
      </c>
      <c r="I72" s="223">
        <v>15</v>
      </c>
      <c r="J72" s="224">
        <v>5</v>
      </c>
      <c r="K72" s="436">
        <v>75</v>
      </c>
      <c r="L72" s="273" t="s">
        <v>16</v>
      </c>
      <c r="M72" s="226" t="s">
        <v>19</v>
      </c>
      <c r="N72" s="227" t="s">
        <v>184</v>
      </c>
      <c r="O72" s="438" t="s">
        <v>394</v>
      </c>
      <c r="P72" s="244" t="s">
        <v>395</v>
      </c>
      <c r="Q72" s="228" t="s">
        <v>377</v>
      </c>
      <c r="R72" s="275">
        <v>44197</v>
      </c>
      <c r="S72" s="275">
        <v>44561</v>
      </c>
      <c r="T72" s="458" t="s">
        <v>396</v>
      </c>
      <c r="U72" s="463"/>
      <c r="V72" s="423" t="s">
        <v>823</v>
      </c>
      <c r="W72" s="421" t="s">
        <v>824</v>
      </c>
      <c r="X72" s="421" t="s">
        <v>827</v>
      </c>
      <c r="Y72" s="426" t="s">
        <v>828</v>
      </c>
    </row>
    <row r="73" spans="1:25" ht="213.75" customHeight="1" thickBot="1" x14ac:dyDescent="0.25">
      <c r="A73" s="395" t="s">
        <v>658</v>
      </c>
      <c r="B73" s="459" t="s">
        <v>1044</v>
      </c>
      <c r="C73" s="245" t="s">
        <v>1234</v>
      </c>
      <c r="D73" s="232" t="s">
        <v>24</v>
      </c>
      <c r="E73" s="435" t="s">
        <v>1046</v>
      </c>
      <c r="F73" s="234" t="s">
        <v>813</v>
      </c>
      <c r="G73" s="333" t="s">
        <v>19</v>
      </c>
      <c r="H73" s="235" t="s">
        <v>1235</v>
      </c>
      <c r="I73" s="236">
        <v>15</v>
      </c>
      <c r="J73" s="237">
        <v>5</v>
      </c>
      <c r="K73" s="437">
        <v>75</v>
      </c>
      <c r="L73" s="334" t="s">
        <v>16</v>
      </c>
      <c r="M73" s="333" t="s">
        <v>19</v>
      </c>
      <c r="N73" s="239" t="s">
        <v>184</v>
      </c>
      <c r="O73" s="246" t="s">
        <v>1045</v>
      </c>
      <c r="P73" s="336" t="s">
        <v>382</v>
      </c>
      <c r="Q73" s="246" t="s">
        <v>17</v>
      </c>
      <c r="R73" s="275">
        <v>44197</v>
      </c>
      <c r="S73" s="275">
        <v>44561</v>
      </c>
      <c r="T73" s="460" t="s">
        <v>1047</v>
      </c>
      <c r="U73" s="463"/>
      <c r="V73" s="423" t="s">
        <v>823</v>
      </c>
      <c r="W73" s="421" t="s">
        <v>824</v>
      </c>
      <c r="X73" s="421" t="s">
        <v>827</v>
      </c>
      <c r="Y73" s="426" t="s">
        <v>828</v>
      </c>
    </row>
    <row r="74" spans="1:25" ht="111.75" customHeight="1" x14ac:dyDescent="0.2">
      <c r="A74" s="395" t="s">
        <v>659</v>
      </c>
      <c r="B74" s="441" t="s">
        <v>41</v>
      </c>
      <c r="C74" s="481" t="s">
        <v>1049</v>
      </c>
      <c r="D74" s="442" t="s">
        <v>108</v>
      </c>
      <c r="E74" s="443" t="s">
        <v>1050</v>
      </c>
      <c r="F74" s="444" t="s">
        <v>831</v>
      </c>
      <c r="G74" s="445" t="s">
        <v>15</v>
      </c>
      <c r="H74" s="446" t="s">
        <v>1051</v>
      </c>
      <c r="I74" s="447">
        <v>15</v>
      </c>
      <c r="J74" s="448">
        <v>5</v>
      </c>
      <c r="K74" s="449">
        <f>+I74*J74</f>
        <v>75</v>
      </c>
      <c r="L74" s="450" t="s">
        <v>16</v>
      </c>
      <c r="M74" s="445" t="s">
        <v>15</v>
      </c>
      <c r="N74" s="451" t="s">
        <v>124</v>
      </c>
      <c r="O74" s="452" t="s">
        <v>1052</v>
      </c>
      <c r="P74" s="453" t="s">
        <v>1053</v>
      </c>
      <c r="Q74" s="453" t="s">
        <v>399</v>
      </c>
      <c r="R74" s="275">
        <v>44197</v>
      </c>
      <c r="S74" s="275">
        <v>44561</v>
      </c>
      <c r="T74" s="454" t="s">
        <v>400</v>
      </c>
      <c r="U74" s="469"/>
      <c r="V74" s="423" t="s">
        <v>823</v>
      </c>
      <c r="W74" s="421" t="s">
        <v>824</v>
      </c>
      <c r="X74" s="421" t="s">
        <v>827</v>
      </c>
      <c r="Y74" s="426" t="s">
        <v>828</v>
      </c>
    </row>
    <row r="75" spans="1:25" ht="135.75" customHeight="1" x14ac:dyDescent="0.2">
      <c r="A75" s="395" t="s">
        <v>660</v>
      </c>
      <c r="B75" s="271" t="s">
        <v>41</v>
      </c>
      <c r="C75" s="481" t="s">
        <v>1054</v>
      </c>
      <c r="D75" s="222" t="s">
        <v>108</v>
      </c>
      <c r="E75" s="204" t="s">
        <v>402</v>
      </c>
      <c r="F75" s="205" t="s">
        <v>403</v>
      </c>
      <c r="G75" s="226" t="s">
        <v>15</v>
      </c>
      <c r="H75" s="207" t="s">
        <v>1055</v>
      </c>
      <c r="I75" s="401">
        <v>10</v>
      </c>
      <c r="J75" s="403">
        <v>5</v>
      </c>
      <c r="K75" s="250">
        <v>50</v>
      </c>
      <c r="L75" s="273" t="s">
        <v>22</v>
      </c>
      <c r="M75" s="226" t="s">
        <v>15</v>
      </c>
      <c r="N75" s="227" t="s">
        <v>124</v>
      </c>
      <c r="O75" s="128" t="s">
        <v>1058</v>
      </c>
      <c r="P75" s="228" t="s">
        <v>1056</v>
      </c>
      <c r="Q75" s="228" t="s">
        <v>17</v>
      </c>
      <c r="R75" s="275">
        <v>44197</v>
      </c>
      <c r="S75" s="275">
        <v>44561</v>
      </c>
      <c r="T75" s="384" t="s">
        <v>1057</v>
      </c>
      <c r="U75" s="469"/>
      <c r="V75" s="423" t="s">
        <v>823</v>
      </c>
      <c r="W75" s="421" t="s">
        <v>824</v>
      </c>
      <c r="X75" s="421" t="s">
        <v>827</v>
      </c>
      <c r="Y75" s="426" t="s">
        <v>828</v>
      </c>
    </row>
    <row r="76" spans="1:25" ht="180" customHeight="1" x14ac:dyDescent="0.2">
      <c r="A76" s="395" t="s">
        <v>661</v>
      </c>
      <c r="B76" s="271" t="s">
        <v>41</v>
      </c>
      <c r="C76" s="243" t="s">
        <v>1059</v>
      </c>
      <c r="D76" s="222" t="s">
        <v>108</v>
      </c>
      <c r="E76" s="396" t="s">
        <v>405</v>
      </c>
      <c r="F76" s="205" t="s">
        <v>1060</v>
      </c>
      <c r="G76" s="226" t="s">
        <v>15</v>
      </c>
      <c r="H76" s="207" t="s">
        <v>1061</v>
      </c>
      <c r="I76" s="401">
        <v>15</v>
      </c>
      <c r="J76" s="403">
        <v>5</v>
      </c>
      <c r="K76" s="250">
        <v>75</v>
      </c>
      <c r="L76" s="273" t="s">
        <v>16</v>
      </c>
      <c r="M76" s="226" t="s">
        <v>15</v>
      </c>
      <c r="N76" s="227" t="s">
        <v>124</v>
      </c>
      <c r="O76" s="128" t="s">
        <v>1062</v>
      </c>
      <c r="P76" s="228" t="s">
        <v>1063</v>
      </c>
      <c r="Q76" s="228" t="s">
        <v>399</v>
      </c>
      <c r="R76" s="275">
        <v>44197</v>
      </c>
      <c r="S76" s="275">
        <v>44561</v>
      </c>
      <c r="T76" s="384" t="s">
        <v>1064</v>
      </c>
      <c r="U76" s="425"/>
      <c r="V76" s="423" t="s">
        <v>823</v>
      </c>
      <c r="W76" s="421" t="s">
        <v>824</v>
      </c>
      <c r="X76" s="421" t="s">
        <v>827</v>
      </c>
      <c r="Y76" s="426" t="s">
        <v>828</v>
      </c>
    </row>
    <row r="77" spans="1:25" ht="160.5" customHeight="1" x14ac:dyDescent="0.2">
      <c r="A77" s="395" t="s">
        <v>662</v>
      </c>
      <c r="B77" s="271" t="s">
        <v>41</v>
      </c>
      <c r="C77" s="517" t="s">
        <v>801</v>
      </c>
      <c r="D77" s="222" t="s">
        <v>108</v>
      </c>
      <c r="E77" s="396" t="s">
        <v>407</v>
      </c>
      <c r="F77" s="205" t="s">
        <v>1065</v>
      </c>
      <c r="G77" s="226" t="s">
        <v>21</v>
      </c>
      <c r="H77" s="207" t="s">
        <v>572</v>
      </c>
      <c r="I77" s="401">
        <v>15</v>
      </c>
      <c r="J77" s="403">
        <v>5</v>
      </c>
      <c r="K77" s="250">
        <v>75</v>
      </c>
      <c r="L77" s="273" t="s">
        <v>16</v>
      </c>
      <c r="M77" s="226" t="s">
        <v>21</v>
      </c>
      <c r="N77" s="227" t="s">
        <v>124</v>
      </c>
      <c r="O77" s="128" t="s">
        <v>1066</v>
      </c>
      <c r="P77" s="228" t="s">
        <v>408</v>
      </c>
      <c r="Q77" s="228" t="s">
        <v>20</v>
      </c>
      <c r="R77" s="275">
        <v>44197</v>
      </c>
      <c r="S77" s="275">
        <v>44561</v>
      </c>
      <c r="T77" s="384" t="s">
        <v>1070</v>
      </c>
      <c r="U77" s="469"/>
      <c r="V77" s="423" t="s">
        <v>823</v>
      </c>
      <c r="W77" s="421" t="s">
        <v>824</v>
      </c>
      <c r="X77" s="421" t="s">
        <v>827</v>
      </c>
      <c r="Y77" s="426" t="s">
        <v>828</v>
      </c>
    </row>
    <row r="78" spans="1:25" ht="206.25" customHeight="1" thickBot="1" x14ac:dyDescent="0.25">
      <c r="A78" s="395" t="s">
        <v>663</v>
      </c>
      <c r="B78" s="332" t="s">
        <v>41</v>
      </c>
      <c r="C78" s="245" t="s">
        <v>1067</v>
      </c>
      <c r="D78" s="232" t="s">
        <v>108</v>
      </c>
      <c r="E78" s="397" t="s">
        <v>410</v>
      </c>
      <c r="F78" s="234" t="s">
        <v>411</v>
      </c>
      <c r="G78" s="333" t="s">
        <v>15</v>
      </c>
      <c r="H78" s="235" t="s">
        <v>1068</v>
      </c>
      <c r="I78" s="402">
        <v>10</v>
      </c>
      <c r="J78" s="404">
        <v>5</v>
      </c>
      <c r="K78" s="213">
        <v>50</v>
      </c>
      <c r="L78" s="334" t="s">
        <v>22</v>
      </c>
      <c r="M78" s="333" t="s">
        <v>15</v>
      </c>
      <c r="N78" s="239" t="s">
        <v>124</v>
      </c>
      <c r="O78" s="240" t="s">
        <v>1072</v>
      </c>
      <c r="P78" s="240" t="s">
        <v>1069</v>
      </c>
      <c r="Q78" s="246" t="s">
        <v>300</v>
      </c>
      <c r="R78" s="275">
        <v>44197</v>
      </c>
      <c r="S78" s="275">
        <v>44561</v>
      </c>
      <c r="T78" s="385" t="s">
        <v>1071</v>
      </c>
      <c r="U78" s="463"/>
      <c r="V78" s="423" t="s">
        <v>823</v>
      </c>
      <c r="W78" s="421" t="s">
        <v>824</v>
      </c>
      <c r="X78" s="421" t="s">
        <v>827</v>
      </c>
      <c r="Y78" s="426" t="s">
        <v>828</v>
      </c>
    </row>
    <row r="79" spans="1:25" ht="174.75" customHeight="1" x14ac:dyDescent="0.2">
      <c r="A79" s="395" t="s">
        <v>664</v>
      </c>
      <c r="B79" s="268" t="s">
        <v>106</v>
      </c>
      <c r="C79" s="252" t="s">
        <v>412</v>
      </c>
      <c r="D79" s="214" t="s">
        <v>109</v>
      </c>
      <c r="E79" s="202" t="s">
        <v>413</v>
      </c>
      <c r="F79" s="203" t="s">
        <v>414</v>
      </c>
      <c r="G79" s="215" t="s">
        <v>19</v>
      </c>
      <c r="H79" s="206" t="s">
        <v>1073</v>
      </c>
      <c r="I79" s="342">
        <v>15</v>
      </c>
      <c r="J79" s="343">
        <v>5</v>
      </c>
      <c r="K79" s="344">
        <f>+I79*J79</f>
        <v>75</v>
      </c>
      <c r="L79" s="269" t="s">
        <v>16</v>
      </c>
      <c r="M79" s="215" t="s">
        <v>19</v>
      </c>
      <c r="N79" s="216" t="s">
        <v>184</v>
      </c>
      <c r="O79" s="217" t="s">
        <v>1074</v>
      </c>
      <c r="P79" s="253" t="s">
        <v>415</v>
      </c>
      <c r="Q79" s="218" t="s">
        <v>17</v>
      </c>
      <c r="R79" s="275">
        <v>44197</v>
      </c>
      <c r="S79" s="275">
        <v>44561</v>
      </c>
      <c r="T79" s="379" t="s">
        <v>1075</v>
      </c>
      <c r="U79" s="223"/>
      <c r="V79" s="423" t="s">
        <v>823</v>
      </c>
      <c r="W79" s="421" t="s">
        <v>824</v>
      </c>
      <c r="X79" s="421" t="s">
        <v>827</v>
      </c>
      <c r="Y79" s="426" t="s">
        <v>828</v>
      </c>
    </row>
    <row r="80" spans="1:25" ht="165.75" customHeight="1" x14ac:dyDescent="0.2">
      <c r="A80" s="395" t="s">
        <v>665</v>
      </c>
      <c r="B80" s="271" t="s">
        <v>106</v>
      </c>
      <c r="C80" s="243" t="s">
        <v>416</v>
      </c>
      <c r="D80" s="222" t="s">
        <v>109</v>
      </c>
      <c r="E80" s="204" t="s">
        <v>417</v>
      </c>
      <c r="F80" s="205" t="s">
        <v>418</v>
      </c>
      <c r="G80" s="226" t="s">
        <v>21</v>
      </c>
      <c r="H80" s="207" t="s">
        <v>1244</v>
      </c>
      <c r="I80" s="223">
        <v>15</v>
      </c>
      <c r="J80" s="224">
        <v>5</v>
      </c>
      <c r="K80" s="225">
        <v>75</v>
      </c>
      <c r="L80" s="273" t="s">
        <v>16</v>
      </c>
      <c r="M80" s="226" t="s">
        <v>21</v>
      </c>
      <c r="N80" s="227" t="s">
        <v>124</v>
      </c>
      <c r="O80" s="128" t="s">
        <v>1076</v>
      </c>
      <c r="P80" s="244" t="s">
        <v>419</v>
      </c>
      <c r="Q80" s="228" t="s">
        <v>17</v>
      </c>
      <c r="R80" s="275">
        <v>44197</v>
      </c>
      <c r="S80" s="275">
        <v>44561</v>
      </c>
      <c r="T80" s="409" t="s">
        <v>1077</v>
      </c>
      <c r="U80" s="223"/>
      <c r="V80" s="423" t="s">
        <v>823</v>
      </c>
      <c r="W80" s="421" t="s">
        <v>824</v>
      </c>
      <c r="X80" s="421" t="s">
        <v>827</v>
      </c>
      <c r="Y80" s="426" t="s">
        <v>828</v>
      </c>
    </row>
    <row r="81" spans="1:25" ht="232.5" customHeight="1" x14ac:dyDescent="0.2">
      <c r="A81" s="395" t="s">
        <v>666</v>
      </c>
      <c r="B81" s="271" t="s">
        <v>106</v>
      </c>
      <c r="C81" s="243" t="s">
        <v>826</v>
      </c>
      <c r="D81" s="222" t="s">
        <v>107</v>
      </c>
      <c r="E81" s="204" t="s">
        <v>1080</v>
      </c>
      <c r="F81" s="205" t="s">
        <v>420</v>
      </c>
      <c r="G81" s="226" t="s">
        <v>15</v>
      </c>
      <c r="H81" s="207" t="s">
        <v>1269</v>
      </c>
      <c r="I81" s="223">
        <v>15</v>
      </c>
      <c r="J81" s="224">
        <v>5</v>
      </c>
      <c r="K81" s="225">
        <v>75</v>
      </c>
      <c r="L81" s="273" t="s">
        <v>16</v>
      </c>
      <c r="M81" s="226" t="s">
        <v>15</v>
      </c>
      <c r="N81" s="227" t="s">
        <v>124</v>
      </c>
      <c r="O81" s="128" t="s">
        <v>1078</v>
      </c>
      <c r="P81" s="438" t="s">
        <v>415</v>
      </c>
      <c r="Q81" s="228" t="s">
        <v>17</v>
      </c>
      <c r="R81" s="275">
        <v>44197</v>
      </c>
      <c r="S81" s="275">
        <v>44561</v>
      </c>
      <c r="T81" s="409" t="s">
        <v>1079</v>
      </c>
      <c r="U81" s="223"/>
      <c r="V81" s="423" t="s">
        <v>823</v>
      </c>
      <c r="W81" s="421" t="s">
        <v>824</v>
      </c>
      <c r="X81" s="421" t="s">
        <v>827</v>
      </c>
      <c r="Y81" s="426" t="s">
        <v>828</v>
      </c>
    </row>
    <row r="82" spans="1:25" ht="161.25" customHeight="1" x14ac:dyDescent="0.2">
      <c r="A82" s="395" t="s">
        <v>667</v>
      </c>
      <c r="B82" s="271" t="s">
        <v>106</v>
      </c>
      <c r="C82" s="243" t="s">
        <v>421</v>
      </c>
      <c r="D82" s="222" t="s">
        <v>107</v>
      </c>
      <c r="E82" s="204" t="s">
        <v>1081</v>
      </c>
      <c r="F82" s="205" t="s">
        <v>1082</v>
      </c>
      <c r="G82" s="461" t="s">
        <v>19</v>
      </c>
      <c r="H82" s="207" t="s">
        <v>1230</v>
      </c>
      <c r="I82" s="223">
        <v>15</v>
      </c>
      <c r="J82" s="403">
        <v>5</v>
      </c>
      <c r="K82" s="250">
        <f>I82*5</f>
        <v>75</v>
      </c>
      <c r="L82" s="462" t="s">
        <v>16</v>
      </c>
      <c r="M82" s="461" t="s">
        <v>19</v>
      </c>
      <c r="N82" s="227" t="s">
        <v>124</v>
      </c>
      <c r="O82" s="128" t="s">
        <v>1083</v>
      </c>
      <c r="P82" s="438" t="s">
        <v>1084</v>
      </c>
      <c r="Q82" s="228" t="s">
        <v>17</v>
      </c>
      <c r="R82" s="275">
        <v>44197</v>
      </c>
      <c r="S82" s="275">
        <v>44561</v>
      </c>
      <c r="T82" s="386" t="s">
        <v>1085</v>
      </c>
      <c r="U82" s="223"/>
      <c r="V82" s="423" t="s">
        <v>823</v>
      </c>
      <c r="W82" s="421" t="s">
        <v>824</v>
      </c>
      <c r="X82" s="421" t="s">
        <v>827</v>
      </c>
      <c r="Y82" s="426" t="s">
        <v>828</v>
      </c>
    </row>
    <row r="83" spans="1:25" ht="137.25" customHeight="1" x14ac:dyDescent="0.2">
      <c r="A83" s="395" t="s">
        <v>668</v>
      </c>
      <c r="B83" s="271" t="s">
        <v>106</v>
      </c>
      <c r="C83" s="243" t="s">
        <v>422</v>
      </c>
      <c r="D83" s="222" t="s">
        <v>24</v>
      </c>
      <c r="E83" s="396" t="s">
        <v>1086</v>
      </c>
      <c r="F83" s="398" t="s">
        <v>1087</v>
      </c>
      <c r="G83" s="226" t="s">
        <v>19</v>
      </c>
      <c r="H83" s="207" t="s">
        <v>1231</v>
      </c>
      <c r="I83" s="401">
        <v>15</v>
      </c>
      <c r="J83" s="403">
        <v>5</v>
      </c>
      <c r="K83" s="250">
        <v>75</v>
      </c>
      <c r="L83" s="273" t="s">
        <v>16</v>
      </c>
      <c r="M83" s="226" t="s">
        <v>19</v>
      </c>
      <c r="N83" s="255" t="s">
        <v>184</v>
      </c>
      <c r="O83" s="128" t="s">
        <v>1088</v>
      </c>
      <c r="P83" s="128" t="s">
        <v>1089</v>
      </c>
      <c r="Q83" s="228" t="s">
        <v>423</v>
      </c>
      <c r="R83" s="275">
        <v>44197</v>
      </c>
      <c r="S83" s="275">
        <v>44561</v>
      </c>
      <c r="T83" s="387" t="s">
        <v>424</v>
      </c>
      <c r="U83" s="223"/>
      <c r="V83" s="423" t="s">
        <v>823</v>
      </c>
      <c r="W83" s="421" t="s">
        <v>824</v>
      </c>
      <c r="X83" s="421" t="s">
        <v>827</v>
      </c>
      <c r="Y83" s="426" t="s">
        <v>828</v>
      </c>
    </row>
    <row r="84" spans="1:25" ht="113.25" customHeight="1" thickBot="1" x14ac:dyDescent="0.25">
      <c r="A84" s="395" t="s">
        <v>669</v>
      </c>
      <c r="B84" s="332" t="s">
        <v>106</v>
      </c>
      <c r="C84" s="245" t="s">
        <v>1090</v>
      </c>
      <c r="D84" s="232" t="s">
        <v>24</v>
      </c>
      <c r="E84" s="397" t="s">
        <v>426</v>
      </c>
      <c r="F84" s="399" t="s">
        <v>1091</v>
      </c>
      <c r="G84" s="333" t="s">
        <v>19</v>
      </c>
      <c r="H84" s="235" t="s">
        <v>1092</v>
      </c>
      <c r="I84" s="402">
        <v>15</v>
      </c>
      <c r="J84" s="404">
        <v>5</v>
      </c>
      <c r="K84" s="213">
        <v>75</v>
      </c>
      <c r="L84" s="334" t="s">
        <v>16</v>
      </c>
      <c r="M84" s="333" t="s">
        <v>19</v>
      </c>
      <c r="N84" s="352" t="s">
        <v>184</v>
      </c>
      <c r="O84" s="240" t="s">
        <v>1093</v>
      </c>
      <c r="P84" s="240" t="s">
        <v>427</v>
      </c>
      <c r="Q84" s="246" t="s">
        <v>217</v>
      </c>
      <c r="R84" s="275">
        <v>44197</v>
      </c>
      <c r="S84" s="275">
        <v>44561</v>
      </c>
      <c r="T84" s="385" t="s">
        <v>428</v>
      </c>
      <c r="U84" s="223"/>
      <c r="V84" s="423" t="s">
        <v>823</v>
      </c>
      <c r="W84" s="421" t="s">
        <v>824</v>
      </c>
      <c r="X84" s="421" t="s">
        <v>827</v>
      </c>
      <c r="Y84" s="426" t="s">
        <v>828</v>
      </c>
    </row>
    <row r="85" spans="1:25" ht="99.75" customHeight="1" x14ac:dyDescent="0.2">
      <c r="A85" s="395" t="s">
        <v>670</v>
      </c>
      <c r="B85" s="392" t="s">
        <v>429</v>
      </c>
      <c r="C85" s="518" t="s">
        <v>430</v>
      </c>
      <c r="D85" s="214" t="s">
        <v>1094</v>
      </c>
      <c r="E85" s="345" t="s">
        <v>431</v>
      </c>
      <c r="F85" s="346" t="s">
        <v>1095</v>
      </c>
      <c r="G85" s="215" t="s">
        <v>19</v>
      </c>
      <c r="H85" s="206" t="s">
        <v>432</v>
      </c>
      <c r="I85" s="347">
        <v>15</v>
      </c>
      <c r="J85" s="348">
        <v>5</v>
      </c>
      <c r="K85" s="349">
        <v>75</v>
      </c>
      <c r="L85" s="269" t="s">
        <v>16</v>
      </c>
      <c r="M85" s="215" t="s">
        <v>19</v>
      </c>
      <c r="N85" s="350" t="s">
        <v>184</v>
      </c>
      <c r="O85" s="351" t="s">
        <v>1096</v>
      </c>
      <c r="P85" s="253" t="s">
        <v>433</v>
      </c>
      <c r="Q85" s="241" t="s">
        <v>434</v>
      </c>
      <c r="R85" s="275">
        <v>44197</v>
      </c>
      <c r="S85" s="275">
        <v>44561</v>
      </c>
      <c r="T85" s="383"/>
      <c r="U85" s="425"/>
      <c r="V85" s="423" t="s">
        <v>823</v>
      </c>
      <c r="W85" s="421" t="s">
        <v>824</v>
      </c>
      <c r="X85" s="421" t="s">
        <v>827</v>
      </c>
      <c r="Y85" s="426" t="s">
        <v>828</v>
      </c>
    </row>
    <row r="86" spans="1:25" ht="93" customHeight="1" x14ac:dyDescent="0.2">
      <c r="A86" s="395" t="s">
        <v>671</v>
      </c>
      <c r="B86" s="271" t="s">
        <v>429</v>
      </c>
      <c r="C86" s="243" t="s">
        <v>435</v>
      </c>
      <c r="D86" s="222" t="s">
        <v>1094</v>
      </c>
      <c r="E86" s="396" t="s">
        <v>1098</v>
      </c>
      <c r="F86" s="398" t="s">
        <v>436</v>
      </c>
      <c r="G86" s="226" t="s">
        <v>21</v>
      </c>
      <c r="H86" s="207" t="s">
        <v>437</v>
      </c>
      <c r="I86" s="401">
        <v>15</v>
      </c>
      <c r="J86" s="403">
        <v>5</v>
      </c>
      <c r="K86" s="250">
        <v>75</v>
      </c>
      <c r="L86" s="273" t="s">
        <v>16</v>
      </c>
      <c r="M86" s="226" t="s">
        <v>21</v>
      </c>
      <c r="N86" s="255" t="s">
        <v>124</v>
      </c>
      <c r="O86" s="256" t="s">
        <v>438</v>
      </c>
      <c r="P86" s="244" t="s">
        <v>433</v>
      </c>
      <c r="Q86" s="231" t="s">
        <v>434</v>
      </c>
      <c r="R86" s="275">
        <v>44197</v>
      </c>
      <c r="S86" s="275">
        <v>44561</v>
      </c>
      <c r="T86" s="257"/>
      <c r="U86" s="425"/>
      <c r="V86" s="423" t="s">
        <v>823</v>
      </c>
      <c r="W86" s="421" t="s">
        <v>824</v>
      </c>
      <c r="X86" s="421" t="s">
        <v>827</v>
      </c>
      <c r="Y86" s="426" t="s">
        <v>828</v>
      </c>
    </row>
    <row r="87" spans="1:25" ht="99.75" customHeight="1" x14ac:dyDescent="0.2">
      <c r="A87" s="395" t="s">
        <v>672</v>
      </c>
      <c r="B87" s="271" t="s">
        <v>439</v>
      </c>
      <c r="C87" s="243" t="s">
        <v>440</v>
      </c>
      <c r="D87" s="222" t="s">
        <v>1094</v>
      </c>
      <c r="E87" s="396" t="s">
        <v>1097</v>
      </c>
      <c r="F87" s="398" t="s">
        <v>1099</v>
      </c>
      <c r="G87" s="226" t="s">
        <v>27</v>
      </c>
      <c r="H87" s="207" t="s">
        <v>1100</v>
      </c>
      <c r="I87" s="401">
        <v>15</v>
      </c>
      <c r="J87" s="403">
        <v>4</v>
      </c>
      <c r="K87" s="250">
        <v>60</v>
      </c>
      <c r="L87" s="273" t="s">
        <v>16</v>
      </c>
      <c r="M87" s="226" t="s">
        <v>27</v>
      </c>
      <c r="N87" s="255" t="s">
        <v>125</v>
      </c>
      <c r="O87" s="256" t="s">
        <v>442</v>
      </c>
      <c r="P87" s="244" t="s">
        <v>443</v>
      </c>
      <c r="Q87" s="231" t="s">
        <v>20</v>
      </c>
      <c r="R87" s="275">
        <v>44197</v>
      </c>
      <c r="S87" s="275">
        <v>44561</v>
      </c>
      <c r="T87" s="257"/>
      <c r="U87" s="425"/>
      <c r="V87" s="423" t="s">
        <v>823</v>
      </c>
      <c r="W87" s="421" t="s">
        <v>824</v>
      </c>
      <c r="X87" s="421" t="s">
        <v>827</v>
      </c>
      <c r="Y87" s="426" t="s">
        <v>828</v>
      </c>
    </row>
    <row r="88" spans="1:25" ht="119.25" customHeight="1" x14ac:dyDescent="0.2">
      <c r="A88" s="395" t="s">
        <v>673</v>
      </c>
      <c r="B88" s="271" t="s">
        <v>429</v>
      </c>
      <c r="C88" s="243" t="s">
        <v>444</v>
      </c>
      <c r="D88" s="222" t="s">
        <v>1094</v>
      </c>
      <c r="E88" s="396" t="s">
        <v>1101</v>
      </c>
      <c r="F88" s="398" t="s">
        <v>1102</v>
      </c>
      <c r="G88" s="226" t="s">
        <v>19</v>
      </c>
      <c r="H88" s="207" t="s">
        <v>445</v>
      </c>
      <c r="I88" s="401">
        <v>15</v>
      </c>
      <c r="J88" s="403">
        <v>5</v>
      </c>
      <c r="K88" s="250">
        <v>75</v>
      </c>
      <c r="L88" s="273" t="s">
        <v>16</v>
      </c>
      <c r="M88" s="226" t="s">
        <v>19</v>
      </c>
      <c r="N88" s="255" t="s">
        <v>184</v>
      </c>
      <c r="O88" s="256" t="s">
        <v>446</v>
      </c>
      <c r="P88" s="244" t="s">
        <v>433</v>
      </c>
      <c r="Q88" s="231" t="s">
        <v>356</v>
      </c>
      <c r="R88" s="275">
        <v>44197</v>
      </c>
      <c r="S88" s="275">
        <v>44561</v>
      </c>
      <c r="T88" s="257"/>
      <c r="U88" s="425"/>
      <c r="V88" s="423" t="s">
        <v>823</v>
      </c>
      <c r="W88" s="421" t="s">
        <v>824</v>
      </c>
      <c r="X88" s="421" t="s">
        <v>827</v>
      </c>
      <c r="Y88" s="426" t="s">
        <v>828</v>
      </c>
    </row>
    <row r="89" spans="1:25" ht="130.5" customHeight="1" x14ac:dyDescent="0.2">
      <c r="A89" s="395" t="s">
        <v>674</v>
      </c>
      <c r="B89" s="271" t="s">
        <v>439</v>
      </c>
      <c r="C89" s="243" t="s">
        <v>447</v>
      </c>
      <c r="D89" s="222" t="s">
        <v>1094</v>
      </c>
      <c r="E89" s="396" t="s">
        <v>1103</v>
      </c>
      <c r="F89" s="398" t="s">
        <v>448</v>
      </c>
      <c r="G89" s="226" t="s">
        <v>19</v>
      </c>
      <c r="H89" s="207" t="s">
        <v>449</v>
      </c>
      <c r="I89" s="401">
        <v>15</v>
      </c>
      <c r="J89" s="403">
        <v>4</v>
      </c>
      <c r="K89" s="250">
        <v>60</v>
      </c>
      <c r="L89" s="273" t="s">
        <v>16</v>
      </c>
      <c r="M89" s="226" t="s">
        <v>19</v>
      </c>
      <c r="N89" s="255" t="s">
        <v>184</v>
      </c>
      <c r="O89" s="256" t="s">
        <v>1104</v>
      </c>
      <c r="P89" s="244" t="s">
        <v>443</v>
      </c>
      <c r="Q89" s="231" t="s">
        <v>356</v>
      </c>
      <c r="R89" s="275">
        <v>44197</v>
      </c>
      <c r="S89" s="275">
        <v>44561</v>
      </c>
      <c r="T89" s="257"/>
      <c r="U89" s="425"/>
      <c r="V89" s="423" t="s">
        <v>823</v>
      </c>
      <c r="W89" s="421" t="s">
        <v>824</v>
      </c>
      <c r="X89" s="421" t="s">
        <v>827</v>
      </c>
      <c r="Y89" s="426" t="s">
        <v>828</v>
      </c>
    </row>
    <row r="90" spans="1:25" ht="169.5" customHeight="1" x14ac:dyDescent="0.2">
      <c r="A90" s="395" t="s">
        <v>675</v>
      </c>
      <c r="B90" s="271" t="s">
        <v>450</v>
      </c>
      <c r="C90" s="243" t="s">
        <v>451</v>
      </c>
      <c r="D90" s="222" t="s">
        <v>1094</v>
      </c>
      <c r="E90" s="396" t="s">
        <v>1106</v>
      </c>
      <c r="F90" s="398" t="s">
        <v>1105</v>
      </c>
      <c r="G90" s="226" t="s">
        <v>19</v>
      </c>
      <c r="H90" s="207" t="s">
        <v>452</v>
      </c>
      <c r="I90" s="401">
        <v>15</v>
      </c>
      <c r="J90" s="403">
        <v>5</v>
      </c>
      <c r="K90" s="250">
        <v>75</v>
      </c>
      <c r="L90" s="273" t="s">
        <v>16</v>
      </c>
      <c r="M90" s="226" t="s">
        <v>19</v>
      </c>
      <c r="N90" s="255" t="s">
        <v>184</v>
      </c>
      <c r="O90" s="256" t="s">
        <v>1107</v>
      </c>
      <c r="P90" s="244" t="s">
        <v>453</v>
      </c>
      <c r="Q90" s="231" t="s">
        <v>356</v>
      </c>
      <c r="R90" s="275">
        <v>44197</v>
      </c>
      <c r="S90" s="275">
        <v>44561</v>
      </c>
      <c r="T90" s="257"/>
      <c r="U90" s="425"/>
      <c r="V90" s="423" t="s">
        <v>823</v>
      </c>
      <c r="W90" s="421" t="s">
        <v>824</v>
      </c>
      <c r="X90" s="421" t="s">
        <v>827</v>
      </c>
      <c r="Y90" s="426" t="s">
        <v>828</v>
      </c>
    </row>
    <row r="91" spans="1:25" ht="155.25" customHeight="1" x14ac:dyDescent="0.2">
      <c r="A91" s="395" t="s">
        <v>676</v>
      </c>
      <c r="B91" s="271" t="s">
        <v>439</v>
      </c>
      <c r="C91" s="243" t="s">
        <v>454</v>
      </c>
      <c r="D91" s="222" t="s">
        <v>1094</v>
      </c>
      <c r="E91" s="396" t="s">
        <v>1108</v>
      </c>
      <c r="F91" s="398" t="s">
        <v>455</v>
      </c>
      <c r="G91" s="226" t="s">
        <v>19</v>
      </c>
      <c r="H91" s="207" t="s">
        <v>456</v>
      </c>
      <c r="I91" s="401">
        <v>15</v>
      </c>
      <c r="J91" s="403">
        <v>3</v>
      </c>
      <c r="K91" s="250">
        <f>I91*J91</f>
        <v>45</v>
      </c>
      <c r="L91" s="273" t="s">
        <v>22</v>
      </c>
      <c r="M91" s="226" t="s">
        <v>21</v>
      </c>
      <c r="N91" s="255" t="s">
        <v>124</v>
      </c>
      <c r="O91" s="256" t="s">
        <v>1109</v>
      </c>
      <c r="P91" s="244" t="s">
        <v>443</v>
      </c>
      <c r="Q91" s="405" t="s">
        <v>457</v>
      </c>
      <c r="R91" s="275">
        <v>44197</v>
      </c>
      <c r="S91" s="275">
        <v>44561</v>
      </c>
      <c r="T91" s="257"/>
      <c r="U91" s="425"/>
      <c r="V91" s="423" t="s">
        <v>823</v>
      </c>
      <c r="W91" s="421" t="s">
        <v>824</v>
      </c>
      <c r="X91" s="421" t="s">
        <v>827</v>
      </c>
      <c r="Y91" s="426" t="s">
        <v>828</v>
      </c>
    </row>
    <row r="92" spans="1:25" ht="144" customHeight="1" x14ac:dyDescent="0.2">
      <c r="A92" s="395" t="s">
        <v>677</v>
      </c>
      <c r="B92" s="271" t="s">
        <v>429</v>
      </c>
      <c r="C92" s="243" t="s">
        <v>458</v>
      </c>
      <c r="D92" s="222" t="s">
        <v>107</v>
      </c>
      <c r="E92" s="396" t="s">
        <v>1110</v>
      </c>
      <c r="F92" s="398" t="s">
        <v>1111</v>
      </c>
      <c r="G92" s="226" t="s">
        <v>21</v>
      </c>
      <c r="H92" s="207" t="s">
        <v>1112</v>
      </c>
      <c r="I92" s="401">
        <v>15</v>
      </c>
      <c r="J92" s="403">
        <v>4</v>
      </c>
      <c r="K92" s="250">
        <v>60</v>
      </c>
      <c r="L92" s="273" t="s">
        <v>16</v>
      </c>
      <c r="M92" s="226" t="s">
        <v>21</v>
      </c>
      <c r="N92" s="255" t="s">
        <v>124</v>
      </c>
      <c r="O92" s="256" t="s">
        <v>460</v>
      </c>
      <c r="P92" s="244" t="s">
        <v>433</v>
      </c>
      <c r="Q92" s="405" t="s">
        <v>457</v>
      </c>
      <c r="R92" s="275">
        <v>44197</v>
      </c>
      <c r="S92" s="275">
        <v>44561</v>
      </c>
      <c r="T92" s="257"/>
      <c r="U92" s="425"/>
      <c r="V92" s="423" t="s">
        <v>823</v>
      </c>
      <c r="W92" s="421" t="s">
        <v>824</v>
      </c>
      <c r="X92" s="421" t="s">
        <v>827</v>
      </c>
      <c r="Y92" s="426" t="s">
        <v>828</v>
      </c>
    </row>
    <row r="93" spans="1:25" ht="152.25" customHeight="1" x14ac:dyDescent="0.2">
      <c r="A93" s="395" t="s">
        <v>678</v>
      </c>
      <c r="B93" s="271" t="s">
        <v>429</v>
      </c>
      <c r="C93" s="243" t="s">
        <v>461</v>
      </c>
      <c r="D93" s="222" t="s">
        <v>1094</v>
      </c>
      <c r="E93" s="396" t="s">
        <v>1113</v>
      </c>
      <c r="F93" s="398" t="s">
        <v>462</v>
      </c>
      <c r="G93" s="226" t="s">
        <v>19</v>
      </c>
      <c r="H93" s="207" t="s">
        <v>463</v>
      </c>
      <c r="I93" s="401">
        <v>15</v>
      </c>
      <c r="J93" s="403">
        <v>4</v>
      </c>
      <c r="K93" s="250">
        <v>60</v>
      </c>
      <c r="L93" s="273" t="s">
        <v>16</v>
      </c>
      <c r="M93" s="226" t="s">
        <v>19</v>
      </c>
      <c r="N93" s="255" t="s">
        <v>184</v>
      </c>
      <c r="O93" s="256" t="s">
        <v>464</v>
      </c>
      <c r="P93" s="244" t="s">
        <v>433</v>
      </c>
      <c r="Q93" s="231" t="s">
        <v>217</v>
      </c>
      <c r="R93" s="275">
        <v>44197</v>
      </c>
      <c r="S93" s="275">
        <v>44561</v>
      </c>
      <c r="T93" s="257"/>
      <c r="U93" s="425"/>
      <c r="V93" s="423" t="s">
        <v>823</v>
      </c>
      <c r="W93" s="421" t="s">
        <v>824</v>
      </c>
      <c r="X93" s="421" t="s">
        <v>827</v>
      </c>
      <c r="Y93" s="426" t="s">
        <v>828</v>
      </c>
    </row>
    <row r="94" spans="1:25" ht="153" customHeight="1" x14ac:dyDescent="0.2">
      <c r="A94" s="395" t="s">
        <v>679</v>
      </c>
      <c r="B94" s="271" t="s">
        <v>429</v>
      </c>
      <c r="C94" s="243" t="s">
        <v>465</v>
      </c>
      <c r="D94" s="222" t="s">
        <v>1094</v>
      </c>
      <c r="E94" s="396" t="s">
        <v>1116</v>
      </c>
      <c r="F94" s="398" t="s">
        <v>1114</v>
      </c>
      <c r="G94" s="226" t="s">
        <v>19</v>
      </c>
      <c r="H94" s="207" t="s">
        <v>466</v>
      </c>
      <c r="I94" s="401">
        <v>15</v>
      </c>
      <c r="J94" s="403">
        <v>4</v>
      </c>
      <c r="K94" s="250">
        <v>60</v>
      </c>
      <c r="L94" s="273" t="s">
        <v>16</v>
      </c>
      <c r="M94" s="226" t="s">
        <v>19</v>
      </c>
      <c r="N94" s="255" t="s">
        <v>184</v>
      </c>
      <c r="O94" s="256" t="s">
        <v>1115</v>
      </c>
      <c r="P94" s="244" t="s">
        <v>433</v>
      </c>
      <c r="Q94" s="405" t="s">
        <v>457</v>
      </c>
      <c r="R94" s="275">
        <v>44197</v>
      </c>
      <c r="S94" s="275">
        <v>44561</v>
      </c>
      <c r="T94" s="257"/>
      <c r="U94" s="425"/>
      <c r="V94" s="423" t="s">
        <v>823</v>
      </c>
      <c r="W94" s="421" t="s">
        <v>824</v>
      </c>
      <c r="X94" s="421" t="s">
        <v>827</v>
      </c>
      <c r="Y94" s="426" t="s">
        <v>828</v>
      </c>
    </row>
    <row r="95" spans="1:25" ht="135.75" customHeight="1" x14ac:dyDescent="0.2">
      <c r="A95" s="395" t="s">
        <v>680</v>
      </c>
      <c r="B95" s="271" t="s">
        <v>450</v>
      </c>
      <c r="C95" s="243" t="s">
        <v>1118</v>
      </c>
      <c r="D95" s="222" t="s">
        <v>109</v>
      </c>
      <c r="E95" s="396" t="s">
        <v>1117</v>
      </c>
      <c r="F95" s="398" t="s">
        <v>1119</v>
      </c>
      <c r="G95" s="226" t="s">
        <v>19</v>
      </c>
      <c r="H95" s="207" t="s">
        <v>468</v>
      </c>
      <c r="I95" s="401">
        <v>15</v>
      </c>
      <c r="J95" s="403">
        <v>4</v>
      </c>
      <c r="K95" s="250">
        <v>60</v>
      </c>
      <c r="L95" s="273" t="s">
        <v>16</v>
      </c>
      <c r="M95" s="226" t="s">
        <v>19</v>
      </c>
      <c r="N95" s="255" t="s">
        <v>184</v>
      </c>
      <c r="O95" s="256" t="s">
        <v>469</v>
      </c>
      <c r="P95" s="438" t="s">
        <v>453</v>
      </c>
      <c r="Q95" s="405" t="s">
        <v>457</v>
      </c>
      <c r="R95" s="275">
        <v>44197</v>
      </c>
      <c r="S95" s="275">
        <v>44561</v>
      </c>
      <c r="T95" s="257"/>
      <c r="U95" s="425"/>
      <c r="V95" s="423" t="s">
        <v>823</v>
      </c>
      <c r="W95" s="421" t="s">
        <v>824</v>
      </c>
      <c r="X95" s="421" t="s">
        <v>827</v>
      </c>
      <c r="Y95" s="426" t="s">
        <v>828</v>
      </c>
    </row>
    <row r="96" spans="1:25" ht="190.5" customHeight="1" x14ac:dyDescent="0.2">
      <c r="A96" s="395" t="s">
        <v>681</v>
      </c>
      <c r="B96" s="271" t="s">
        <v>439</v>
      </c>
      <c r="C96" s="243" t="s">
        <v>470</v>
      </c>
      <c r="D96" s="222" t="s">
        <v>1094</v>
      </c>
      <c r="E96" s="396" t="s">
        <v>471</v>
      </c>
      <c r="F96" s="398" t="s">
        <v>472</v>
      </c>
      <c r="G96" s="226" t="s">
        <v>19</v>
      </c>
      <c r="H96" s="207" t="s">
        <v>1120</v>
      </c>
      <c r="I96" s="401">
        <v>15</v>
      </c>
      <c r="J96" s="403">
        <v>5</v>
      </c>
      <c r="K96" s="250">
        <v>75</v>
      </c>
      <c r="L96" s="273" t="s">
        <v>16</v>
      </c>
      <c r="M96" s="226" t="s">
        <v>19</v>
      </c>
      <c r="N96" s="255" t="s">
        <v>184</v>
      </c>
      <c r="O96" s="256" t="s">
        <v>1121</v>
      </c>
      <c r="P96" s="244" t="s">
        <v>443</v>
      </c>
      <c r="Q96" s="231" t="s">
        <v>17</v>
      </c>
      <c r="R96" s="275">
        <v>44197</v>
      </c>
      <c r="S96" s="275">
        <v>44561</v>
      </c>
      <c r="T96" s="257"/>
      <c r="U96" s="425"/>
      <c r="V96" s="423" t="s">
        <v>823</v>
      </c>
      <c r="W96" s="421" t="s">
        <v>824</v>
      </c>
      <c r="X96" s="421" t="s">
        <v>827</v>
      </c>
      <c r="Y96" s="426" t="s">
        <v>828</v>
      </c>
    </row>
    <row r="97" spans="1:25" ht="196.5" customHeight="1" x14ac:dyDescent="0.2">
      <c r="A97" s="395" t="s">
        <v>682</v>
      </c>
      <c r="B97" s="271" t="s">
        <v>439</v>
      </c>
      <c r="C97" s="243" t="s">
        <v>474</v>
      </c>
      <c r="D97" s="222" t="s">
        <v>24</v>
      </c>
      <c r="E97" s="396" t="s">
        <v>592</v>
      </c>
      <c r="F97" s="398" t="s">
        <v>472</v>
      </c>
      <c r="G97" s="226" t="s">
        <v>19</v>
      </c>
      <c r="H97" s="207" t="s">
        <v>1122</v>
      </c>
      <c r="I97" s="401">
        <v>15</v>
      </c>
      <c r="J97" s="403">
        <v>5</v>
      </c>
      <c r="K97" s="250">
        <v>75</v>
      </c>
      <c r="L97" s="273" t="s">
        <v>16</v>
      </c>
      <c r="M97" s="226" t="s">
        <v>19</v>
      </c>
      <c r="N97" s="255" t="s">
        <v>184</v>
      </c>
      <c r="O97" s="256" t="s">
        <v>1123</v>
      </c>
      <c r="P97" s="244" t="s">
        <v>443</v>
      </c>
      <c r="Q97" s="231" t="s">
        <v>17</v>
      </c>
      <c r="R97" s="275">
        <v>44197</v>
      </c>
      <c r="S97" s="275">
        <v>44561</v>
      </c>
      <c r="T97" s="257"/>
      <c r="U97" s="425"/>
      <c r="V97" s="423" t="s">
        <v>823</v>
      </c>
      <c r="W97" s="421" t="s">
        <v>824</v>
      </c>
      <c r="X97" s="421" t="s">
        <v>827</v>
      </c>
      <c r="Y97" s="426" t="s">
        <v>828</v>
      </c>
    </row>
    <row r="98" spans="1:25" ht="91.5" customHeight="1" x14ac:dyDescent="0.2">
      <c r="A98" s="395" t="s">
        <v>683</v>
      </c>
      <c r="B98" s="271" t="s">
        <v>439</v>
      </c>
      <c r="C98" s="243" t="s">
        <v>1124</v>
      </c>
      <c r="D98" s="222" t="s">
        <v>1094</v>
      </c>
      <c r="E98" s="396" t="s">
        <v>1126</v>
      </c>
      <c r="F98" s="398" t="s">
        <v>1105</v>
      </c>
      <c r="G98" s="226" t="s">
        <v>21</v>
      </c>
      <c r="H98" s="207" t="s">
        <v>1125</v>
      </c>
      <c r="I98" s="401">
        <v>15</v>
      </c>
      <c r="J98" s="403">
        <v>4</v>
      </c>
      <c r="K98" s="250">
        <v>60</v>
      </c>
      <c r="L98" s="273" t="s">
        <v>16</v>
      </c>
      <c r="M98" s="226" t="s">
        <v>21</v>
      </c>
      <c r="N98" s="255" t="s">
        <v>124</v>
      </c>
      <c r="O98" s="256" t="s">
        <v>1127</v>
      </c>
      <c r="P98" s="244" t="s">
        <v>443</v>
      </c>
      <c r="Q98" s="405" t="s">
        <v>1131</v>
      </c>
      <c r="R98" s="275">
        <v>44197</v>
      </c>
      <c r="S98" s="275">
        <v>44561</v>
      </c>
      <c r="T98" s="257"/>
      <c r="U98" s="425"/>
      <c r="V98" s="423" t="s">
        <v>823</v>
      </c>
      <c r="W98" s="421" t="s">
        <v>824</v>
      </c>
      <c r="X98" s="421" t="s">
        <v>827</v>
      </c>
      <c r="Y98" s="426" t="s">
        <v>828</v>
      </c>
    </row>
    <row r="99" spans="1:25" ht="80.25" customHeight="1" x14ac:dyDescent="0.2">
      <c r="A99" s="395" t="s">
        <v>684</v>
      </c>
      <c r="B99" s="271" t="s">
        <v>429</v>
      </c>
      <c r="C99" s="243" t="s">
        <v>478</v>
      </c>
      <c r="D99" s="222" t="s">
        <v>24</v>
      </c>
      <c r="E99" s="396" t="s">
        <v>1128</v>
      </c>
      <c r="F99" s="398" t="s">
        <v>1105</v>
      </c>
      <c r="G99" s="226" t="s">
        <v>21</v>
      </c>
      <c r="H99" s="207" t="s">
        <v>1129</v>
      </c>
      <c r="I99" s="401">
        <v>15</v>
      </c>
      <c r="J99" s="403">
        <v>4</v>
      </c>
      <c r="K99" s="250">
        <v>60</v>
      </c>
      <c r="L99" s="273" t="s">
        <v>16</v>
      </c>
      <c r="M99" s="226" t="s">
        <v>21</v>
      </c>
      <c r="N99" s="255" t="s">
        <v>124</v>
      </c>
      <c r="O99" s="256" t="s">
        <v>1130</v>
      </c>
      <c r="P99" s="244" t="s">
        <v>433</v>
      </c>
      <c r="Q99" s="405" t="s">
        <v>1131</v>
      </c>
      <c r="R99" s="275">
        <v>44197</v>
      </c>
      <c r="S99" s="275">
        <v>44561</v>
      </c>
      <c r="T99" s="257"/>
      <c r="U99" s="425"/>
      <c r="V99" s="423" t="s">
        <v>823</v>
      </c>
      <c r="W99" s="421" t="s">
        <v>824</v>
      </c>
      <c r="X99" s="421" t="s">
        <v>827</v>
      </c>
      <c r="Y99" s="426" t="s">
        <v>828</v>
      </c>
    </row>
    <row r="100" spans="1:25" ht="159" customHeight="1" x14ac:dyDescent="0.2">
      <c r="A100" s="395" t="s">
        <v>685</v>
      </c>
      <c r="B100" s="271" t="s">
        <v>429</v>
      </c>
      <c r="C100" s="243" t="s">
        <v>1132</v>
      </c>
      <c r="D100" s="222" t="s">
        <v>1094</v>
      </c>
      <c r="E100" s="396" t="s">
        <v>481</v>
      </c>
      <c r="F100" s="398" t="s">
        <v>1134</v>
      </c>
      <c r="G100" s="226" t="s">
        <v>15</v>
      </c>
      <c r="H100" s="207" t="s">
        <v>1133</v>
      </c>
      <c r="I100" s="401">
        <v>15</v>
      </c>
      <c r="J100" s="403">
        <v>5</v>
      </c>
      <c r="K100" s="250">
        <v>75</v>
      </c>
      <c r="L100" s="273" t="s">
        <v>16</v>
      </c>
      <c r="M100" s="226" t="s">
        <v>15</v>
      </c>
      <c r="N100" s="255" t="s">
        <v>124</v>
      </c>
      <c r="O100" s="256" t="s">
        <v>1135</v>
      </c>
      <c r="P100" s="244" t="s">
        <v>433</v>
      </c>
      <c r="Q100" s="231" t="s">
        <v>17</v>
      </c>
      <c r="R100" s="275">
        <v>44197</v>
      </c>
      <c r="S100" s="275">
        <v>44561</v>
      </c>
      <c r="T100" s="257"/>
      <c r="U100" s="425"/>
      <c r="V100" s="423" t="s">
        <v>823</v>
      </c>
      <c r="W100" s="421" t="s">
        <v>824</v>
      </c>
      <c r="X100" s="421" t="s">
        <v>827</v>
      </c>
      <c r="Y100" s="426" t="s">
        <v>828</v>
      </c>
    </row>
    <row r="101" spans="1:25" ht="105.75" customHeight="1" x14ac:dyDescent="0.2">
      <c r="A101" s="395" t="s">
        <v>686</v>
      </c>
      <c r="B101" s="271" t="s">
        <v>429</v>
      </c>
      <c r="C101" s="243" t="s">
        <v>483</v>
      </c>
      <c r="D101" s="222" t="s">
        <v>24</v>
      </c>
      <c r="E101" s="396" t="s">
        <v>484</v>
      </c>
      <c r="F101" s="398" t="s">
        <v>485</v>
      </c>
      <c r="G101" s="226" t="s">
        <v>15</v>
      </c>
      <c r="H101" s="207" t="s">
        <v>486</v>
      </c>
      <c r="I101" s="401">
        <v>15</v>
      </c>
      <c r="J101" s="403">
        <v>4</v>
      </c>
      <c r="K101" s="250">
        <v>60</v>
      </c>
      <c r="L101" s="273" t="s">
        <v>16</v>
      </c>
      <c r="M101" s="226" t="s">
        <v>15</v>
      </c>
      <c r="N101" s="255" t="s">
        <v>124</v>
      </c>
      <c r="O101" s="256" t="s">
        <v>1136</v>
      </c>
      <c r="P101" s="244" t="s">
        <v>433</v>
      </c>
      <c r="Q101" s="231" t="s">
        <v>17</v>
      </c>
      <c r="R101" s="275">
        <v>44197</v>
      </c>
      <c r="S101" s="275">
        <v>44561</v>
      </c>
      <c r="T101" s="257"/>
      <c r="U101" s="425"/>
      <c r="V101" s="423" t="s">
        <v>823</v>
      </c>
      <c r="W101" s="421" t="s">
        <v>824</v>
      </c>
      <c r="X101" s="421" t="s">
        <v>827</v>
      </c>
      <c r="Y101" s="426" t="s">
        <v>828</v>
      </c>
    </row>
    <row r="102" spans="1:25" ht="123.75" customHeight="1" x14ac:dyDescent="0.2">
      <c r="A102" s="395" t="s">
        <v>687</v>
      </c>
      <c r="B102" s="271" t="s">
        <v>439</v>
      </c>
      <c r="C102" s="243" t="s">
        <v>487</v>
      </c>
      <c r="D102" s="222" t="s">
        <v>1094</v>
      </c>
      <c r="E102" s="396" t="s">
        <v>1137</v>
      </c>
      <c r="F102" s="398" t="s">
        <v>1138</v>
      </c>
      <c r="G102" s="226" t="s">
        <v>21</v>
      </c>
      <c r="H102" s="207" t="s">
        <v>488</v>
      </c>
      <c r="I102" s="401">
        <v>15</v>
      </c>
      <c r="J102" s="403">
        <v>5</v>
      </c>
      <c r="K102" s="250">
        <v>75</v>
      </c>
      <c r="L102" s="273" t="s">
        <v>16</v>
      </c>
      <c r="M102" s="226" t="s">
        <v>21</v>
      </c>
      <c r="N102" s="255" t="s">
        <v>124</v>
      </c>
      <c r="O102" s="256" t="s">
        <v>1139</v>
      </c>
      <c r="P102" s="244" t="s">
        <v>443</v>
      </c>
      <c r="Q102" s="231" t="s">
        <v>17</v>
      </c>
      <c r="R102" s="275">
        <v>44197</v>
      </c>
      <c r="S102" s="275">
        <v>44561</v>
      </c>
      <c r="T102" s="257"/>
      <c r="U102" s="425"/>
      <c r="V102" s="423" t="s">
        <v>823</v>
      </c>
      <c r="W102" s="421" t="s">
        <v>824</v>
      </c>
      <c r="X102" s="421" t="s">
        <v>827</v>
      </c>
      <c r="Y102" s="426" t="s">
        <v>828</v>
      </c>
    </row>
    <row r="103" spans="1:25" ht="132" customHeight="1" x14ac:dyDescent="0.2">
      <c r="A103" s="395" t="s">
        <v>688</v>
      </c>
      <c r="B103" s="271" t="s">
        <v>429</v>
      </c>
      <c r="C103" s="243" t="s">
        <v>489</v>
      </c>
      <c r="D103" s="222" t="s">
        <v>219</v>
      </c>
      <c r="E103" s="396" t="s">
        <v>490</v>
      </c>
      <c r="F103" s="398" t="s">
        <v>804</v>
      </c>
      <c r="G103" s="226" t="s">
        <v>15</v>
      </c>
      <c r="H103" s="207" t="s">
        <v>1140</v>
      </c>
      <c r="I103" s="401">
        <v>15</v>
      </c>
      <c r="J103" s="403">
        <v>5</v>
      </c>
      <c r="K103" s="250">
        <v>75</v>
      </c>
      <c r="L103" s="273" t="s">
        <v>16</v>
      </c>
      <c r="M103" s="226" t="s">
        <v>15</v>
      </c>
      <c r="N103" s="255" t="s">
        <v>124</v>
      </c>
      <c r="O103" s="256" t="s">
        <v>492</v>
      </c>
      <c r="P103" s="244" t="s">
        <v>433</v>
      </c>
      <c r="Q103" s="231" t="s">
        <v>17</v>
      </c>
      <c r="R103" s="275">
        <v>44197</v>
      </c>
      <c r="S103" s="275">
        <v>44561</v>
      </c>
      <c r="T103" s="257"/>
      <c r="U103" s="425"/>
      <c r="V103" s="423" t="s">
        <v>823</v>
      </c>
      <c r="W103" s="421" t="s">
        <v>824</v>
      </c>
      <c r="X103" s="421" t="s">
        <v>827</v>
      </c>
      <c r="Y103" s="426" t="s">
        <v>828</v>
      </c>
    </row>
    <row r="104" spans="1:25" ht="234" customHeight="1" x14ac:dyDescent="0.2">
      <c r="A104" s="395" t="s">
        <v>689</v>
      </c>
      <c r="B104" s="271" t="s">
        <v>493</v>
      </c>
      <c r="C104" s="243" t="s">
        <v>494</v>
      </c>
      <c r="D104" s="222" t="s">
        <v>219</v>
      </c>
      <c r="E104" s="396" t="s">
        <v>1142</v>
      </c>
      <c r="F104" s="398" t="s">
        <v>495</v>
      </c>
      <c r="G104" s="226" t="s">
        <v>21</v>
      </c>
      <c r="H104" s="207" t="s">
        <v>496</v>
      </c>
      <c r="I104" s="401">
        <v>15</v>
      </c>
      <c r="J104" s="403">
        <v>5</v>
      </c>
      <c r="K104" s="250">
        <v>75</v>
      </c>
      <c r="L104" s="273" t="s">
        <v>16</v>
      </c>
      <c r="M104" s="226" t="s">
        <v>21</v>
      </c>
      <c r="N104" s="255" t="s">
        <v>124</v>
      </c>
      <c r="O104" s="256" t="s">
        <v>1141</v>
      </c>
      <c r="P104" s="244" t="s">
        <v>493</v>
      </c>
      <c r="Q104" s="231" t="s">
        <v>497</v>
      </c>
      <c r="R104" s="275">
        <v>44197</v>
      </c>
      <c r="S104" s="275">
        <v>44561</v>
      </c>
      <c r="T104" s="257"/>
      <c r="U104" s="425"/>
      <c r="V104" s="423" t="s">
        <v>823</v>
      </c>
      <c r="W104" s="421" t="s">
        <v>824</v>
      </c>
      <c r="X104" s="421" t="s">
        <v>827</v>
      </c>
      <c r="Y104" s="426" t="s">
        <v>828</v>
      </c>
    </row>
    <row r="105" spans="1:25" ht="146.25" customHeight="1" x14ac:dyDescent="0.2">
      <c r="A105" s="395" t="s">
        <v>690</v>
      </c>
      <c r="B105" s="271" t="s">
        <v>493</v>
      </c>
      <c r="C105" s="243" t="s">
        <v>498</v>
      </c>
      <c r="D105" s="222" t="s">
        <v>219</v>
      </c>
      <c r="E105" s="396" t="s">
        <v>499</v>
      </c>
      <c r="F105" s="398" t="s">
        <v>1143</v>
      </c>
      <c r="G105" s="226" t="s">
        <v>21</v>
      </c>
      <c r="H105" s="207" t="s">
        <v>1144</v>
      </c>
      <c r="I105" s="401">
        <v>20</v>
      </c>
      <c r="J105" s="403">
        <v>3</v>
      </c>
      <c r="K105" s="250">
        <f>I105*J105</f>
        <v>60</v>
      </c>
      <c r="L105" s="273" t="s">
        <v>16</v>
      </c>
      <c r="M105" s="226" t="s">
        <v>21</v>
      </c>
      <c r="N105" s="255" t="s">
        <v>124</v>
      </c>
      <c r="O105" s="256" t="s">
        <v>1145</v>
      </c>
      <c r="P105" s="244" t="s">
        <v>493</v>
      </c>
      <c r="Q105" s="231" t="s">
        <v>356</v>
      </c>
      <c r="R105" s="275">
        <v>44197</v>
      </c>
      <c r="S105" s="275">
        <v>44561</v>
      </c>
      <c r="T105" s="257"/>
      <c r="U105" s="425"/>
      <c r="V105" s="423" t="s">
        <v>823</v>
      </c>
      <c r="W105" s="421" t="s">
        <v>824</v>
      </c>
      <c r="X105" s="421" t="s">
        <v>827</v>
      </c>
      <c r="Y105" s="426" t="s">
        <v>828</v>
      </c>
    </row>
    <row r="106" spans="1:25" ht="95.25" customHeight="1" x14ac:dyDescent="0.2">
      <c r="A106" s="395" t="s">
        <v>691</v>
      </c>
      <c r="B106" s="271" t="s">
        <v>429</v>
      </c>
      <c r="C106" s="243" t="s">
        <v>1146</v>
      </c>
      <c r="D106" s="222" t="s">
        <v>863</v>
      </c>
      <c r="E106" s="396" t="s">
        <v>501</v>
      </c>
      <c r="F106" s="398" t="s">
        <v>1147</v>
      </c>
      <c r="G106" s="226" t="s">
        <v>27</v>
      </c>
      <c r="H106" s="207" t="s">
        <v>1148</v>
      </c>
      <c r="I106" s="401">
        <v>15</v>
      </c>
      <c r="J106" s="403">
        <v>5</v>
      </c>
      <c r="K106" s="250">
        <v>75</v>
      </c>
      <c r="L106" s="273" t="s">
        <v>16</v>
      </c>
      <c r="M106" s="226" t="s">
        <v>27</v>
      </c>
      <c r="N106" s="255" t="s">
        <v>125</v>
      </c>
      <c r="O106" s="256" t="s">
        <v>1149</v>
      </c>
      <c r="P106" s="244" t="s">
        <v>433</v>
      </c>
      <c r="Q106" s="231" t="s">
        <v>228</v>
      </c>
      <c r="R106" s="275">
        <v>44197</v>
      </c>
      <c r="S106" s="275">
        <v>44561</v>
      </c>
      <c r="T106" s="257"/>
      <c r="U106" s="425"/>
      <c r="V106" s="423" t="s">
        <v>823</v>
      </c>
      <c r="W106" s="421" t="s">
        <v>824</v>
      </c>
      <c r="X106" s="421" t="s">
        <v>827</v>
      </c>
      <c r="Y106" s="426" t="s">
        <v>828</v>
      </c>
    </row>
    <row r="107" spans="1:25" ht="75.75" customHeight="1" x14ac:dyDescent="0.2">
      <c r="A107" s="395" t="s">
        <v>692</v>
      </c>
      <c r="B107" s="271" t="s">
        <v>429</v>
      </c>
      <c r="C107" s="243" t="s">
        <v>503</v>
      </c>
      <c r="D107" s="222" t="s">
        <v>219</v>
      </c>
      <c r="E107" s="396" t="s">
        <v>1150</v>
      </c>
      <c r="F107" s="398" t="s">
        <v>504</v>
      </c>
      <c r="G107" s="226" t="s">
        <v>27</v>
      </c>
      <c r="H107" s="207" t="s">
        <v>505</v>
      </c>
      <c r="I107" s="401">
        <v>20</v>
      </c>
      <c r="J107" s="403">
        <v>5</v>
      </c>
      <c r="K107" s="250">
        <v>100</v>
      </c>
      <c r="L107" s="273" t="s">
        <v>23</v>
      </c>
      <c r="M107" s="226" t="s">
        <v>27</v>
      </c>
      <c r="N107" s="255" t="s">
        <v>125</v>
      </c>
      <c r="O107" s="256" t="s">
        <v>506</v>
      </c>
      <c r="P107" s="244" t="s">
        <v>433</v>
      </c>
      <c r="Q107" s="231" t="s">
        <v>399</v>
      </c>
      <c r="R107" s="275">
        <v>44197</v>
      </c>
      <c r="S107" s="275">
        <v>44561</v>
      </c>
      <c r="T107" s="257"/>
      <c r="U107" s="425"/>
      <c r="V107" s="423" t="s">
        <v>823</v>
      </c>
      <c r="W107" s="421" t="s">
        <v>824</v>
      </c>
      <c r="X107" s="421" t="s">
        <v>827</v>
      </c>
      <c r="Y107" s="426" t="s">
        <v>828</v>
      </c>
    </row>
    <row r="108" spans="1:25" ht="151.5" customHeight="1" x14ac:dyDescent="0.2">
      <c r="A108" s="395" t="s">
        <v>693</v>
      </c>
      <c r="B108" s="271" t="s">
        <v>429</v>
      </c>
      <c r="C108" s="243" t="s">
        <v>507</v>
      </c>
      <c r="D108" s="222" t="s">
        <v>863</v>
      </c>
      <c r="E108" s="396" t="s">
        <v>1151</v>
      </c>
      <c r="F108" s="398" t="s">
        <v>1152</v>
      </c>
      <c r="G108" s="226" t="s">
        <v>21</v>
      </c>
      <c r="H108" s="207" t="s">
        <v>1154</v>
      </c>
      <c r="I108" s="401">
        <v>20</v>
      </c>
      <c r="J108" s="403">
        <v>5</v>
      </c>
      <c r="K108" s="250">
        <v>100</v>
      </c>
      <c r="L108" s="273" t="s">
        <v>23</v>
      </c>
      <c r="M108" s="226" t="s">
        <v>19</v>
      </c>
      <c r="N108" s="255" t="s">
        <v>184</v>
      </c>
      <c r="O108" s="256" t="s">
        <v>1153</v>
      </c>
      <c r="P108" s="244" t="s">
        <v>433</v>
      </c>
      <c r="Q108" s="231" t="s">
        <v>356</v>
      </c>
      <c r="R108" s="275">
        <v>44197</v>
      </c>
      <c r="S108" s="275">
        <v>44561</v>
      </c>
      <c r="T108" s="257"/>
      <c r="U108" s="425"/>
      <c r="V108" s="423" t="s">
        <v>823</v>
      </c>
      <c r="W108" s="421" t="s">
        <v>824</v>
      </c>
      <c r="X108" s="421" t="s">
        <v>827</v>
      </c>
      <c r="Y108" s="426" t="s">
        <v>828</v>
      </c>
    </row>
    <row r="109" spans="1:25" ht="99" customHeight="1" x14ac:dyDescent="0.2">
      <c r="A109" s="395" t="s">
        <v>694</v>
      </c>
      <c r="B109" s="271" t="s">
        <v>450</v>
      </c>
      <c r="C109" s="243" t="s">
        <v>509</v>
      </c>
      <c r="D109" s="222" t="s">
        <v>24</v>
      </c>
      <c r="E109" s="396" t="s">
        <v>510</v>
      </c>
      <c r="F109" s="398" t="s">
        <v>511</v>
      </c>
      <c r="G109" s="226" t="s">
        <v>27</v>
      </c>
      <c r="H109" s="207" t="s">
        <v>1155</v>
      </c>
      <c r="I109" s="401">
        <v>20</v>
      </c>
      <c r="J109" s="403">
        <v>5</v>
      </c>
      <c r="K109" s="250">
        <v>100</v>
      </c>
      <c r="L109" s="273" t="s">
        <v>23</v>
      </c>
      <c r="M109" s="226" t="s">
        <v>27</v>
      </c>
      <c r="N109" s="255" t="s">
        <v>125</v>
      </c>
      <c r="O109" s="256" t="s">
        <v>1156</v>
      </c>
      <c r="P109" s="244" t="s">
        <v>453</v>
      </c>
      <c r="Q109" s="231" t="s">
        <v>434</v>
      </c>
      <c r="R109" s="275">
        <v>44197</v>
      </c>
      <c r="S109" s="275">
        <v>44561</v>
      </c>
      <c r="T109" s="257"/>
      <c r="U109" s="425"/>
      <c r="V109" s="423" t="s">
        <v>823</v>
      </c>
      <c r="W109" s="421" t="s">
        <v>824</v>
      </c>
      <c r="X109" s="421" t="s">
        <v>827</v>
      </c>
      <c r="Y109" s="426" t="s">
        <v>828</v>
      </c>
    </row>
    <row r="110" spans="1:25" ht="70.5" customHeight="1" x14ac:dyDescent="0.2">
      <c r="A110" s="395" t="s">
        <v>695</v>
      </c>
      <c r="B110" s="271" t="s">
        <v>439</v>
      </c>
      <c r="C110" s="243" t="s">
        <v>512</v>
      </c>
      <c r="D110" s="222" t="s">
        <v>1094</v>
      </c>
      <c r="E110" s="396" t="s">
        <v>513</v>
      </c>
      <c r="F110" s="398" t="s">
        <v>514</v>
      </c>
      <c r="G110" s="226" t="s">
        <v>19</v>
      </c>
      <c r="H110" s="207" t="s">
        <v>515</v>
      </c>
      <c r="I110" s="401">
        <v>20</v>
      </c>
      <c r="J110" s="403">
        <v>4</v>
      </c>
      <c r="K110" s="250">
        <v>80</v>
      </c>
      <c r="L110" s="273" t="s">
        <v>23</v>
      </c>
      <c r="M110" s="226" t="s">
        <v>27</v>
      </c>
      <c r="N110" s="255" t="s">
        <v>125</v>
      </c>
      <c r="O110" s="256" t="s">
        <v>1157</v>
      </c>
      <c r="P110" s="244" t="s">
        <v>443</v>
      </c>
      <c r="Q110" s="231" t="s">
        <v>434</v>
      </c>
      <c r="R110" s="275">
        <v>44197</v>
      </c>
      <c r="S110" s="275">
        <v>44561</v>
      </c>
      <c r="T110" s="257"/>
      <c r="U110" s="425"/>
      <c r="V110" s="423" t="s">
        <v>823</v>
      </c>
      <c r="W110" s="421" t="s">
        <v>824</v>
      </c>
      <c r="X110" s="421" t="s">
        <v>827</v>
      </c>
      <c r="Y110" s="426" t="s">
        <v>828</v>
      </c>
    </row>
    <row r="111" spans="1:25" ht="127.5" customHeight="1" x14ac:dyDescent="0.2">
      <c r="A111" s="395" t="s">
        <v>696</v>
      </c>
      <c r="B111" s="271" t="s">
        <v>429</v>
      </c>
      <c r="C111" s="243" t="s">
        <v>516</v>
      </c>
      <c r="D111" s="222" t="s">
        <v>1094</v>
      </c>
      <c r="E111" s="396" t="s">
        <v>1158</v>
      </c>
      <c r="F111" s="398" t="s">
        <v>517</v>
      </c>
      <c r="G111" s="226" t="s">
        <v>19</v>
      </c>
      <c r="H111" s="207" t="s">
        <v>1159</v>
      </c>
      <c r="I111" s="401">
        <v>20</v>
      </c>
      <c r="J111" s="403">
        <v>4</v>
      </c>
      <c r="K111" s="250">
        <v>80</v>
      </c>
      <c r="L111" s="273" t="s">
        <v>23</v>
      </c>
      <c r="M111" s="226" t="s">
        <v>27</v>
      </c>
      <c r="N111" s="255" t="s">
        <v>184</v>
      </c>
      <c r="O111" s="256" t="s">
        <v>518</v>
      </c>
      <c r="P111" s="244" t="s">
        <v>433</v>
      </c>
      <c r="Q111" s="231" t="s">
        <v>434</v>
      </c>
      <c r="R111" s="275">
        <v>44197</v>
      </c>
      <c r="S111" s="275">
        <v>44561</v>
      </c>
      <c r="T111" s="257"/>
      <c r="U111" s="425"/>
      <c r="V111" s="423" t="s">
        <v>823</v>
      </c>
      <c r="W111" s="421" t="s">
        <v>824</v>
      </c>
      <c r="X111" s="421" t="s">
        <v>827</v>
      </c>
      <c r="Y111" s="426" t="s">
        <v>828</v>
      </c>
    </row>
    <row r="112" spans="1:25" ht="162.75" customHeight="1" x14ac:dyDescent="0.2">
      <c r="A112" s="395" t="s">
        <v>697</v>
      </c>
      <c r="B112" s="271" t="s">
        <v>450</v>
      </c>
      <c r="C112" s="243" t="s">
        <v>519</v>
      </c>
      <c r="D112" s="222" t="s">
        <v>24</v>
      </c>
      <c r="E112" s="396" t="s">
        <v>1160</v>
      </c>
      <c r="F112" s="398" t="s">
        <v>1161</v>
      </c>
      <c r="G112" s="226" t="s">
        <v>21</v>
      </c>
      <c r="H112" s="207" t="s">
        <v>520</v>
      </c>
      <c r="I112" s="401">
        <v>15</v>
      </c>
      <c r="J112" s="403">
        <v>5</v>
      </c>
      <c r="K112" s="250">
        <v>75</v>
      </c>
      <c r="L112" s="273" t="s">
        <v>16</v>
      </c>
      <c r="M112" s="226" t="s">
        <v>21</v>
      </c>
      <c r="N112" s="255" t="s">
        <v>124</v>
      </c>
      <c r="O112" s="256" t="s">
        <v>1162</v>
      </c>
      <c r="P112" s="244" t="s">
        <v>453</v>
      </c>
      <c r="Q112" s="231" t="s">
        <v>20</v>
      </c>
      <c r="R112" s="275">
        <v>44197</v>
      </c>
      <c r="S112" s="275">
        <v>44561</v>
      </c>
      <c r="T112" s="257"/>
      <c r="U112" s="425"/>
      <c r="V112" s="423" t="s">
        <v>823</v>
      </c>
      <c r="W112" s="421" t="s">
        <v>824</v>
      </c>
      <c r="X112" s="421" t="s">
        <v>827</v>
      </c>
      <c r="Y112" s="426" t="s">
        <v>828</v>
      </c>
    </row>
    <row r="113" spans="1:25" ht="135" x14ac:dyDescent="0.2">
      <c r="A113" s="395" t="s">
        <v>698</v>
      </c>
      <c r="B113" s="271" t="s">
        <v>429</v>
      </c>
      <c r="C113" s="243" t="s">
        <v>521</v>
      </c>
      <c r="D113" s="222" t="s">
        <v>113</v>
      </c>
      <c r="E113" s="396" t="s">
        <v>522</v>
      </c>
      <c r="F113" s="398" t="s">
        <v>523</v>
      </c>
      <c r="G113" s="226" t="s">
        <v>21</v>
      </c>
      <c r="H113" s="207" t="s">
        <v>524</v>
      </c>
      <c r="I113" s="401">
        <v>15</v>
      </c>
      <c r="J113" s="403">
        <v>5</v>
      </c>
      <c r="K113" s="250">
        <v>75</v>
      </c>
      <c r="L113" s="273" t="s">
        <v>16</v>
      </c>
      <c r="M113" s="226" t="s">
        <v>21</v>
      </c>
      <c r="N113" s="255" t="s">
        <v>124</v>
      </c>
      <c r="O113" s="256" t="s">
        <v>1163</v>
      </c>
      <c r="P113" s="244" t="s">
        <v>433</v>
      </c>
      <c r="Q113" s="231" t="s">
        <v>20</v>
      </c>
      <c r="R113" s="275">
        <v>44197</v>
      </c>
      <c r="S113" s="275">
        <v>44561</v>
      </c>
      <c r="T113" s="257"/>
      <c r="U113" s="425"/>
      <c r="V113" s="423" t="s">
        <v>823</v>
      </c>
      <c r="W113" s="421" t="s">
        <v>824</v>
      </c>
      <c r="X113" s="421" t="s">
        <v>827</v>
      </c>
      <c r="Y113" s="426" t="s">
        <v>828</v>
      </c>
    </row>
    <row r="114" spans="1:25" ht="111" customHeight="1" x14ac:dyDescent="0.2">
      <c r="A114" s="395" t="s">
        <v>699</v>
      </c>
      <c r="B114" s="271" t="s">
        <v>450</v>
      </c>
      <c r="C114" s="243" t="s">
        <v>525</v>
      </c>
      <c r="D114" s="222" t="s">
        <v>24</v>
      </c>
      <c r="E114" s="396" t="s">
        <v>526</v>
      </c>
      <c r="F114" s="398" t="s">
        <v>527</v>
      </c>
      <c r="G114" s="226" t="s">
        <v>21</v>
      </c>
      <c r="H114" s="207" t="s">
        <v>528</v>
      </c>
      <c r="I114" s="401">
        <v>20</v>
      </c>
      <c r="J114" s="403">
        <v>3</v>
      </c>
      <c r="K114" s="250">
        <v>60</v>
      </c>
      <c r="L114" s="273" t="s">
        <v>16</v>
      </c>
      <c r="M114" s="226" t="s">
        <v>21</v>
      </c>
      <c r="N114" s="255" t="s">
        <v>124</v>
      </c>
      <c r="O114" s="256" t="s">
        <v>1164</v>
      </c>
      <c r="P114" s="244" t="s">
        <v>453</v>
      </c>
      <c r="Q114" s="231" t="s">
        <v>20</v>
      </c>
      <c r="R114" s="275">
        <v>44197</v>
      </c>
      <c r="S114" s="275">
        <v>44561</v>
      </c>
      <c r="T114" s="257"/>
      <c r="U114" s="425"/>
      <c r="V114" s="423" t="s">
        <v>823</v>
      </c>
      <c r="W114" s="421" t="s">
        <v>824</v>
      </c>
      <c r="X114" s="421" t="s">
        <v>827</v>
      </c>
      <c r="Y114" s="426" t="s">
        <v>828</v>
      </c>
    </row>
    <row r="115" spans="1:25" ht="80.25" customHeight="1" x14ac:dyDescent="0.2">
      <c r="A115" s="395" t="s">
        <v>700</v>
      </c>
      <c r="B115" s="271" t="s">
        <v>450</v>
      </c>
      <c r="C115" s="243" t="s">
        <v>529</v>
      </c>
      <c r="D115" s="222" t="s">
        <v>24</v>
      </c>
      <c r="E115" s="396" t="s">
        <v>1166</v>
      </c>
      <c r="F115" s="398" t="s">
        <v>1167</v>
      </c>
      <c r="G115" s="226" t="s">
        <v>15</v>
      </c>
      <c r="H115" s="207" t="s">
        <v>1165</v>
      </c>
      <c r="I115" s="401">
        <v>20</v>
      </c>
      <c r="J115" s="403">
        <v>3</v>
      </c>
      <c r="K115" s="250">
        <v>60</v>
      </c>
      <c r="L115" s="273" t="s">
        <v>16</v>
      </c>
      <c r="M115" s="226" t="s">
        <v>15</v>
      </c>
      <c r="N115" s="255" t="s">
        <v>124</v>
      </c>
      <c r="O115" s="256" t="s">
        <v>1168</v>
      </c>
      <c r="P115" s="244" t="s">
        <v>453</v>
      </c>
      <c r="Q115" s="231" t="s">
        <v>20</v>
      </c>
      <c r="R115" s="275">
        <v>44197</v>
      </c>
      <c r="S115" s="275">
        <v>44561</v>
      </c>
      <c r="T115" s="257"/>
      <c r="U115" s="425"/>
      <c r="V115" s="423" t="s">
        <v>823</v>
      </c>
      <c r="W115" s="421" t="s">
        <v>824</v>
      </c>
      <c r="X115" s="421" t="s">
        <v>827</v>
      </c>
      <c r="Y115" s="426" t="s">
        <v>828</v>
      </c>
    </row>
    <row r="116" spans="1:25" ht="135" customHeight="1" x14ac:dyDescent="0.2">
      <c r="A116" s="395" t="s">
        <v>701</v>
      </c>
      <c r="B116" s="271" t="s">
        <v>450</v>
      </c>
      <c r="C116" s="243" t="s">
        <v>531</v>
      </c>
      <c r="D116" s="222" t="s">
        <v>1094</v>
      </c>
      <c r="E116" s="396" t="s">
        <v>1169</v>
      </c>
      <c r="F116" s="398" t="s">
        <v>1170</v>
      </c>
      <c r="G116" s="226" t="s">
        <v>21</v>
      </c>
      <c r="H116" s="207" t="s">
        <v>1171</v>
      </c>
      <c r="I116" s="401">
        <v>20</v>
      </c>
      <c r="J116" s="403">
        <v>5</v>
      </c>
      <c r="K116" s="250">
        <v>100</v>
      </c>
      <c r="L116" s="273" t="s">
        <v>23</v>
      </c>
      <c r="M116" s="226" t="s">
        <v>19</v>
      </c>
      <c r="N116" s="255" t="s">
        <v>184</v>
      </c>
      <c r="O116" s="256" t="s">
        <v>1172</v>
      </c>
      <c r="P116" s="244" t="s">
        <v>453</v>
      </c>
      <c r="Q116" s="231" t="s">
        <v>20</v>
      </c>
      <c r="R116" s="275">
        <v>44197</v>
      </c>
      <c r="S116" s="275">
        <v>44561</v>
      </c>
      <c r="T116" s="257"/>
      <c r="U116" s="425"/>
      <c r="V116" s="423" t="s">
        <v>823</v>
      </c>
      <c r="W116" s="421" t="s">
        <v>824</v>
      </c>
      <c r="X116" s="421" t="s">
        <v>827</v>
      </c>
      <c r="Y116" s="426" t="s">
        <v>828</v>
      </c>
    </row>
    <row r="117" spans="1:25" ht="84" customHeight="1" x14ac:dyDescent="0.2">
      <c r="A117" s="395" t="s">
        <v>702</v>
      </c>
      <c r="B117" s="271" t="s">
        <v>429</v>
      </c>
      <c r="C117" s="243" t="s">
        <v>532</v>
      </c>
      <c r="D117" s="222" t="s">
        <v>24</v>
      </c>
      <c r="E117" s="396" t="s">
        <v>1173</v>
      </c>
      <c r="F117" s="398" t="s">
        <v>533</v>
      </c>
      <c r="G117" s="226" t="s">
        <v>27</v>
      </c>
      <c r="H117" s="207" t="s">
        <v>1174</v>
      </c>
      <c r="I117" s="401">
        <v>15</v>
      </c>
      <c r="J117" s="403">
        <v>4</v>
      </c>
      <c r="K117" s="250">
        <v>60</v>
      </c>
      <c r="L117" s="273" t="s">
        <v>16</v>
      </c>
      <c r="M117" s="226" t="s">
        <v>27</v>
      </c>
      <c r="N117" s="255" t="s">
        <v>125</v>
      </c>
      <c r="O117" s="256" t="s">
        <v>1175</v>
      </c>
      <c r="P117" s="244" t="s">
        <v>433</v>
      </c>
      <c r="Q117" s="231" t="s">
        <v>20</v>
      </c>
      <c r="R117" s="275">
        <v>44197</v>
      </c>
      <c r="S117" s="275">
        <v>44561</v>
      </c>
      <c r="T117" s="257"/>
      <c r="U117" s="425"/>
      <c r="V117" s="423" t="s">
        <v>823</v>
      </c>
      <c r="W117" s="421" t="s">
        <v>824</v>
      </c>
      <c r="X117" s="421" t="s">
        <v>827</v>
      </c>
      <c r="Y117" s="426" t="s">
        <v>828</v>
      </c>
    </row>
    <row r="118" spans="1:25" ht="87.75" customHeight="1" x14ac:dyDescent="0.2">
      <c r="A118" s="395" t="s">
        <v>703</v>
      </c>
      <c r="B118" s="271" t="s">
        <v>439</v>
      </c>
      <c r="C118" s="243" t="s">
        <v>534</v>
      </c>
      <c r="D118" s="222" t="s">
        <v>24</v>
      </c>
      <c r="E118" s="396" t="s">
        <v>535</v>
      </c>
      <c r="F118" s="398" t="s">
        <v>1176</v>
      </c>
      <c r="G118" s="226" t="s">
        <v>27</v>
      </c>
      <c r="H118" s="207" t="s">
        <v>536</v>
      </c>
      <c r="I118" s="401">
        <v>15</v>
      </c>
      <c r="J118" s="403">
        <v>4</v>
      </c>
      <c r="K118" s="250">
        <v>60</v>
      </c>
      <c r="L118" s="273" t="s">
        <v>16</v>
      </c>
      <c r="M118" s="226" t="s">
        <v>27</v>
      </c>
      <c r="N118" s="255" t="s">
        <v>125</v>
      </c>
      <c r="O118" s="256" t="s">
        <v>1177</v>
      </c>
      <c r="P118" s="244" t="s">
        <v>443</v>
      </c>
      <c r="Q118" s="231" t="s">
        <v>20</v>
      </c>
      <c r="R118" s="275">
        <v>44197</v>
      </c>
      <c r="S118" s="275">
        <v>44561</v>
      </c>
      <c r="T118" s="257"/>
      <c r="U118" s="425"/>
      <c r="V118" s="423" t="s">
        <v>823</v>
      </c>
      <c r="W118" s="421" t="s">
        <v>824</v>
      </c>
      <c r="X118" s="421" t="s">
        <v>827</v>
      </c>
      <c r="Y118" s="426" t="s">
        <v>828</v>
      </c>
    </row>
    <row r="119" spans="1:25" ht="153" customHeight="1" x14ac:dyDescent="0.2">
      <c r="A119" s="395" t="s">
        <v>704</v>
      </c>
      <c r="B119" s="276" t="s">
        <v>429</v>
      </c>
      <c r="C119" s="519" t="s">
        <v>1178</v>
      </c>
      <c r="D119" s="258" t="s">
        <v>24</v>
      </c>
      <c r="E119" s="259" t="s">
        <v>538</v>
      </c>
      <c r="F119" s="260" t="s">
        <v>1179</v>
      </c>
      <c r="G119" s="226" t="s">
        <v>27</v>
      </c>
      <c r="H119" s="210" t="s">
        <v>1180</v>
      </c>
      <c r="I119" s="261">
        <v>15</v>
      </c>
      <c r="J119" s="262">
        <v>5</v>
      </c>
      <c r="K119" s="263">
        <v>75</v>
      </c>
      <c r="L119" s="273" t="s">
        <v>16</v>
      </c>
      <c r="M119" s="226" t="s">
        <v>27</v>
      </c>
      <c r="N119" s="264" t="s">
        <v>125</v>
      </c>
      <c r="O119" s="265" t="s">
        <v>1181</v>
      </c>
      <c r="P119" s="244" t="s">
        <v>433</v>
      </c>
      <c r="Q119" s="231" t="s">
        <v>20</v>
      </c>
      <c r="R119" s="275">
        <v>44197</v>
      </c>
      <c r="S119" s="275">
        <v>44561</v>
      </c>
      <c r="T119" s="266"/>
      <c r="U119" s="425"/>
      <c r="V119" s="423" t="s">
        <v>823</v>
      </c>
      <c r="W119" s="421" t="s">
        <v>824</v>
      </c>
      <c r="X119" s="421" t="s">
        <v>827</v>
      </c>
      <c r="Y119" s="426" t="s">
        <v>828</v>
      </c>
    </row>
    <row r="120" spans="1:25" ht="267" customHeight="1" thickBot="1" x14ac:dyDescent="0.25">
      <c r="A120" s="494" t="s">
        <v>705</v>
      </c>
      <c r="B120" s="276" t="s">
        <v>429</v>
      </c>
      <c r="C120" s="519" t="s">
        <v>1182</v>
      </c>
      <c r="D120" s="258" t="s">
        <v>113</v>
      </c>
      <c r="E120" s="259" t="s">
        <v>1183</v>
      </c>
      <c r="F120" s="260" t="s">
        <v>1184</v>
      </c>
      <c r="G120" s="360" t="s">
        <v>15</v>
      </c>
      <c r="H120" s="210" t="s">
        <v>1185</v>
      </c>
      <c r="I120" s="261">
        <v>10</v>
      </c>
      <c r="J120" s="262">
        <v>5</v>
      </c>
      <c r="K120" s="263">
        <v>50</v>
      </c>
      <c r="L120" s="361" t="s">
        <v>22</v>
      </c>
      <c r="M120" s="360" t="s">
        <v>15</v>
      </c>
      <c r="N120" s="264" t="s">
        <v>124</v>
      </c>
      <c r="O120" s="464" t="s">
        <v>1186</v>
      </c>
      <c r="P120" s="465" t="s">
        <v>1187</v>
      </c>
      <c r="Q120" s="466" t="s">
        <v>17</v>
      </c>
      <c r="R120" s="488">
        <v>44197</v>
      </c>
      <c r="S120" s="488">
        <v>44561</v>
      </c>
      <c r="T120" s="467" t="s">
        <v>1188</v>
      </c>
      <c r="U120" s="468"/>
      <c r="V120" s="489" t="s">
        <v>823</v>
      </c>
      <c r="W120" s="490" t="s">
        <v>824</v>
      </c>
      <c r="X120" s="490" t="s">
        <v>827</v>
      </c>
      <c r="Y120" s="491" t="s">
        <v>828</v>
      </c>
    </row>
    <row r="121" spans="1:25" ht="135" x14ac:dyDescent="0.2">
      <c r="A121" s="500" t="s">
        <v>763</v>
      </c>
      <c r="B121" s="214" t="s">
        <v>38</v>
      </c>
      <c r="C121" s="510" t="s">
        <v>711</v>
      </c>
      <c r="D121" s="214" t="s">
        <v>107</v>
      </c>
      <c r="E121" s="202" t="s">
        <v>1189</v>
      </c>
      <c r="F121" s="202" t="s">
        <v>746</v>
      </c>
      <c r="G121" s="501" t="s">
        <v>27</v>
      </c>
      <c r="H121" s="321" t="s">
        <v>726</v>
      </c>
      <c r="I121" s="253">
        <v>15</v>
      </c>
      <c r="J121" s="253">
        <v>5</v>
      </c>
      <c r="K121" s="253">
        <v>75</v>
      </c>
      <c r="L121" s="502" t="s">
        <v>16</v>
      </c>
      <c r="M121" s="501" t="s">
        <v>27</v>
      </c>
      <c r="N121" s="253" t="s">
        <v>125</v>
      </c>
      <c r="O121" s="241" t="s">
        <v>727</v>
      </c>
      <c r="P121" s="242" t="s">
        <v>1191</v>
      </c>
      <c r="Q121" s="218" t="s">
        <v>17</v>
      </c>
      <c r="R121" s="503">
        <v>44197</v>
      </c>
      <c r="S121" s="503">
        <v>44561</v>
      </c>
      <c r="T121" s="219" t="s">
        <v>1192</v>
      </c>
      <c r="U121" s="504"/>
      <c r="V121" s="505" t="s">
        <v>823</v>
      </c>
      <c r="W121" s="506" t="s">
        <v>824</v>
      </c>
      <c r="X121" s="506" t="s">
        <v>827</v>
      </c>
      <c r="Y121" s="507" t="s">
        <v>828</v>
      </c>
    </row>
    <row r="122" spans="1:25" ht="96" customHeight="1" x14ac:dyDescent="0.2">
      <c r="A122" s="508" t="s">
        <v>764</v>
      </c>
      <c r="B122" s="222" t="s">
        <v>38</v>
      </c>
      <c r="C122" s="511" t="s">
        <v>712</v>
      </c>
      <c r="D122" s="222" t="s">
        <v>107</v>
      </c>
      <c r="E122" s="204" t="s">
        <v>1190</v>
      </c>
      <c r="F122" s="204" t="s">
        <v>747</v>
      </c>
      <c r="G122" s="495" t="s">
        <v>21</v>
      </c>
      <c r="H122" s="291" t="s">
        <v>728</v>
      </c>
      <c r="I122" s="244">
        <v>15</v>
      </c>
      <c r="J122" s="244">
        <v>4</v>
      </c>
      <c r="K122" s="244">
        <f>+I122*J122</f>
        <v>60</v>
      </c>
      <c r="L122" s="496" t="s">
        <v>16</v>
      </c>
      <c r="M122" s="495" t="s">
        <v>21</v>
      </c>
      <c r="N122" s="244" t="s">
        <v>124</v>
      </c>
      <c r="O122" s="231" t="s">
        <v>727</v>
      </c>
      <c r="P122" s="487" t="s">
        <v>729</v>
      </c>
      <c r="Q122" s="228" t="s">
        <v>17</v>
      </c>
      <c r="R122" s="275">
        <v>44197</v>
      </c>
      <c r="S122" s="275">
        <v>44561</v>
      </c>
      <c r="T122" s="486" t="s">
        <v>1193</v>
      </c>
      <c r="U122" s="497"/>
      <c r="V122" s="423" t="s">
        <v>823</v>
      </c>
      <c r="W122" s="421" t="s">
        <v>824</v>
      </c>
      <c r="X122" s="421" t="s">
        <v>827</v>
      </c>
      <c r="Y122" s="426" t="s">
        <v>828</v>
      </c>
    </row>
    <row r="123" spans="1:25" ht="120.75" customHeight="1" x14ac:dyDescent="0.2">
      <c r="A123" s="508" t="s">
        <v>765</v>
      </c>
      <c r="B123" s="222" t="s">
        <v>38</v>
      </c>
      <c r="C123" s="511" t="s">
        <v>713</v>
      </c>
      <c r="D123" s="222" t="s">
        <v>107</v>
      </c>
      <c r="E123" s="204" t="s">
        <v>1194</v>
      </c>
      <c r="F123" s="204" t="s">
        <v>1195</v>
      </c>
      <c r="G123" s="495" t="s">
        <v>15</v>
      </c>
      <c r="H123" s="291" t="s">
        <v>1272</v>
      </c>
      <c r="I123" s="244">
        <v>15</v>
      </c>
      <c r="J123" s="244">
        <v>5</v>
      </c>
      <c r="K123" s="244">
        <v>75</v>
      </c>
      <c r="L123" s="496" t="s">
        <v>16</v>
      </c>
      <c r="M123" s="495" t="s">
        <v>15</v>
      </c>
      <c r="N123" s="244" t="s">
        <v>124</v>
      </c>
      <c r="O123" s="128" t="s">
        <v>1196</v>
      </c>
      <c r="P123" s="244" t="s">
        <v>1198</v>
      </c>
      <c r="Q123" s="228" t="s">
        <v>17</v>
      </c>
      <c r="R123" s="275">
        <v>44197</v>
      </c>
      <c r="S123" s="275">
        <v>44561</v>
      </c>
      <c r="T123" s="128" t="s">
        <v>1199</v>
      </c>
      <c r="U123" s="497"/>
      <c r="V123" s="423" t="s">
        <v>823</v>
      </c>
      <c r="W123" s="421" t="s">
        <v>824</v>
      </c>
      <c r="X123" s="421" t="s">
        <v>827</v>
      </c>
      <c r="Y123" s="426" t="s">
        <v>828</v>
      </c>
    </row>
    <row r="124" spans="1:25" ht="180" customHeight="1" x14ac:dyDescent="0.2">
      <c r="A124" s="508" t="s">
        <v>766</v>
      </c>
      <c r="B124" s="222" t="s">
        <v>38</v>
      </c>
      <c r="C124" s="511" t="s">
        <v>1200</v>
      </c>
      <c r="D124" s="222" t="s">
        <v>107</v>
      </c>
      <c r="E124" s="204" t="s">
        <v>814</v>
      </c>
      <c r="F124" s="204" t="s">
        <v>1201</v>
      </c>
      <c r="G124" s="495" t="s">
        <v>27</v>
      </c>
      <c r="H124" s="291" t="s">
        <v>1202</v>
      </c>
      <c r="I124" s="244">
        <v>15</v>
      </c>
      <c r="J124" s="244">
        <v>5</v>
      </c>
      <c r="K124" s="244">
        <v>75</v>
      </c>
      <c r="L124" s="496" t="s">
        <v>16</v>
      </c>
      <c r="M124" s="495" t="s">
        <v>27</v>
      </c>
      <c r="N124" s="244" t="s">
        <v>125</v>
      </c>
      <c r="O124" s="128" t="s">
        <v>730</v>
      </c>
      <c r="P124" s="244" t="s">
        <v>1197</v>
      </c>
      <c r="Q124" s="228" t="s">
        <v>17</v>
      </c>
      <c r="R124" s="275">
        <v>44197</v>
      </c>
      <c r="S124" s="275">
        <v>44561</v>
      </c>
      <c r="T124" s="128" t="s">
        <v>731</v>
      </c>
      <c r="U124" s="497"/>
      <c r="V124" s="423" t="s">
        <v>823</v>
      </c>
      <c r="W124" s="421" t="s">
        <v>824</v>
      </c>
      <c r="X124" s="421" t="s">
        <v>827</v>
      </c>
      <c r="Y124" s="426" t="s">
        <v>828</v>
      </c>
    </row>
    <row r="125" spans="1:25" ht="133.5" customHeight="1" x14ac:dyDescent="0.2">
      <c r="A125" s="508" t="s">
        <v>767</v>
      </c>
      <c r="B125" s="222" t="s">
        <v>38</v>
      </c>
      <c r="C125" s="511" t="s">
        <v>715</v>
      </c>
      <c r="D125" s="222" t="s">
        <v>107</v>
      </c>
      <c r="E125" s="204" t="s">
        <v>1203</v>
      </c>
      <c r="F125" s="204" t="s">
        <v>748</v>
      </c>
      <c r="G125" s="495" t="s">
        <v>21</v>
      </c>
      <c r="H125" s="291" t="s">
        <v>1204</v>
      </c>
      <c r="I125" s="244">
        <v>15</v>
      </c>
      <c r="J125" s="244">
        <v>4</v>
      </c>
      <c r="K125" s="244">
        <f>I125*4</f>
        <v>60</v>
      </c>
      <c r="L125" s="496" t="s">
        <v>16</v>
      </c>
      <c r="M125" s="495" t="s">
        <v>21</v>
      </c>
      <c r="N125" s="244" t="s">
        <v>124</v>
      </c>
      <c r="O125" s="228" t="s">
        <v>732</v>
      </c>
      <c r="P125" s="487" t="s">
        <v>1205</v>
      </c>
      <c r="Q125" s="228" t="s">
        <v>17</v>
      </c>
      <c r="R125" s="275">
        <v>44197</v>
      </c>
      <c r="S125" s="275">
        <v>44561</v>
      </c>
      <c r="T125" s="128" t="s">
        <v>733</v>
      </c>
      <c r="U125" s="497"/>
      <c r="V125" s="423" t="s">
        <v>823</v>
      </c>
      <c r="W125" s="421" t="s">
        <v>824</v>
      </c>
      <c r="X125" s="421" t="s">
        <v>827</v>
      </c>
      <c r="Y125" s="426" t="s">
        <v>828</v>
      </c>
    </row>
    <row r="126" spans="1:25" ht="117.75" customHeight="1" x14ac:dyDescent="0.2">
      <c r="A126" s="508" t="s">
        <v>768</v>
      </c>
      <c r="B126" s="222" t="s">
        <v>38</v>
      </c>
      <c r="C126" s="511" t="s">
        <v>716</v>
      </c>
      <c r="D126" s="222" t="s">
        <v>107</v>
      </c>
      <c r="E126" s="204" t="s">
        <v>749</v>
      </c>
      <c r="F126" s="204" t="s">
        <v>750</v>
      </c>
      <c r="G126" s="495" t="s">
        <v>27</v>
      </c>
      <c r="H126" s="291" t="s">
        <v>805</v>
      </c>
      <c r="I126" s="244">
        <v>5</v>
      </c>
      <c r="J126" s="244">
        <v>2</v>
      </c>
      <c r="K126" s="244">
        <v>10</v>
      </c>
      <c r="L126" s="496" t="s">
        <v>18</v>
      </c>
      <c r="M126" s="495" t="s">
        <v>21</v>
      </c>
      <c r="N126" s="244" t="s">
        <v>124</v>
      </c>
      <c r="O126" s="228" t="s">
        <v>732</v>
      </c>
      <c r="P126" s="244" t="s">
        <v>1206</v>
      </c>
      <c r="Q126" s="228" t="s">
        <v>399</v>
      </c>
      <c r="R126" s="275">
        <v>44197</v>
      </c>
      <c r="S126" s="275">
        <v>44561</v>
      </c>
      <c r="T126" s="128" t="s">
        <v>734</v>
      </c>
      <c r="U126" s="497"/>
      <c r="V126" s="423" t="s">
        <v>823</v>
      </c>
      <c r="W126" s="421" t="s">
        <v>824</v>
      </c>
      <c r="X126" s="421" t="s">
        <v>827</v>
      </c>
      <c r="Y126" s="426" t="s">
        <v>828</v>
      </c>
    </row>
    <row r="127" spans="1:25" ht="159" customHeight="1" x14ac:dyDescent="0.2">
      <c r="A127" s="508" t="s">
        <v>769</v>
      </c>
      <c r="B127" s="222" t="s">
        <v>38</v>
      </c>
      <c r="C127" s="513" t="s">
        <v>717</v>
      </c>
      <c r="D127" s="222" t="s">
        <v>24</v>
      </c>
      <c r="E127" s="204" t="s">
        <v>1207</v>
      </c>
      <c r="F127" s="204" t="s">
        <v>751</v>
      </c>
      <c r="G127" s="495" t="s">
        <v>19</v>
      </c>
      <c r="H127" s="291" t="s">
        <v>1208</v>
      </c>
      <c r="I127" s="244">
        <v>15</v>
      </c>
      <c r="J127" s="244">
        <v>5</v>
      </c>
      <c r="K127" s="244">
        <v>75</v>
      </c>
      <c r="L127" s="496" t="s">
        <v>16</v>
      </c>
      <c r="M127" s="495" t="s">
        <v>19</v>
      </c>
      <c r="N127" s="244" t="s">
        <v>184</v>
      </c>
      <c r="O127" s="228" t="s">
        <v>732</v>
      </c>
      <c r="P127" s="487" t="s">
        <v>1191</v>
      </c>
      <c r="Q127" s="231" t="s">
        <v>228</v>
      </c>
      <c r="R127" s="275">
        <v>44197</v>
      </c>
      <c r="S127" s="275">
        <v>44561</v>
      </c>
      <c r="T127" s="231" t="s">
        <v>351</v>
      </c>
      <c r="U127" s="497"/>
      <c r="V127" s="423" t="s">
        <v>823</v>
      </c>
      <c r="W127" s="421" t="s">
        <v>824</v>
      </c>
      <c r="X127" s="421" t="s">
        <v>827</v>
      </c>
      <c r="Y127" s="426" t="s">
        <v>828</v>
      </c>
    </row>
    <row r="128" spans="1:25" ht="90" x14ac:dyDescent="0.2">
      <c r="A128" s="508" t="s">
        <v>770</v>
      </c>
      <c r="B128" s="222" t="s">
        <v>38</v>
      </c>
      <c r="C128" s="511" t="s">
        <v>718</v>
      </c>
      <c r="D128" s="222" t="s">
        <v>107</v>
      </c>
      <c r="E128" s="204" t="s">
        <v>1209</v>
      </c>
      <c r="F128" s="204" t="s">
        <v>1210</v>
      </c>
      <c r="G128" s="495" t="s">
        <v>27</v>
      </c>
      <c r="H128" s="291" t="s">
        <v>735</v>
      </c>
      <c r="I128" s="487">
        <v>10</v>
      </c>
      <c r="J128" s="487">
        <v>3</v>
      </c>
      <c r="K128" s="487">
        <v>30</v>
      </c>
      <c r="L128" s="496" t="s">
        <v>18</v>
      </c>
      <c r="M128" s="495" t="s">
        <v>21</v>
      </c>
      <c r="N128" s="244" t="s">
        <v>124</v>
      </c>
      <c r="O128" s="228" t="s">
        <v>732</v>
      </c>
      <c r="P128" s="487" t="s">
        <v>1191</v>
      </c>
      <c r="Q128" s="487" t="s">
        <v>228</v>
      </c>
      <c r="R128" s="275">
        <v>44197</v>
      </c>
      <c r="S128" s="275">
        <v>44561</v>
      </c>
      <c r="T128" s="231" t="s">
        <v>351</v>
      </c>
      <c r="U128" s="497"/>
      <c r="V128" s="423" t="s">
        <v>823</v>
      </c>
      <c r="W128" s="421" t="s">
        <v>824</v>
      </c>
      <c r="X128" s="421" t="s">
        <v>827</v>
      </c>
      <c r="Y128" s="426" t="s">
        <v>828</v>
      </c>
    </row>
    <row r="129" spans="1:25" ht="118.5" customHeight="1" x14ac:dyDescent="0.2">
      <c r="A129" s="508" t="s">
        <v>771</v>
      </c>
      <c r="B129" s="222" t="s">
        <v>38</v>
      </c>
      <c r="C129" s="471" t="s">
        <v>1211</v>
      </c>
      <c r="D129" s="222" t="s">
        <v>107</v>
      </c>
      <c r="E129" s="204" t="s">
        <v>752</v>
      </c>
      <c r="F129" s="204" t="s">
        <v>753</v>
      </c>
      <c r="G129" s="495" t="s">
        <v>27</v>
      </c>
      <c r="H129" s="291" t="s">
        <v>1212</v>
      </c>
      <c r="I129" s="487">
        <v>15</v>
      </c>
      <c r="J129" s="487">
        <v>5</v>
      </c>
      <c r="K129" s="487">
        <v>75</v>
      </c>
      <c r="L129" s="496" t="s">
        <v>16</v>
      </c>
      <c r="M129" s="495" t="s">
        <v>27</v>
      </c>
      <c r="N129" s="244" t="s">
        <v>125</v>
      </c>
      <c r="O129" s="228" t="s">
        <v>732</v>
      </c>
      <c r="P129" s="487" t="s">
        <v>1191</v>
      </c>
      <c r="Q129" s="487" t="s">
        <v>228</v>
      </c>
      <c r="R129" s="275">
        <v>44197</v>
      </c>
      <c r="S129" s="275">
        <v>44561</v>
      </c>
      <c r="T129" s="231" t="s">
        <v>1213</v>
      </c>
      <c r="U129" s="497"/>
      <c r="V129" s="423" t="s">
        <v>823</v>
      </c>
      <c r="W129" s="421" t="s">
        <v>824</v>
      </c>
      <c r="X129" s="421" t="s">
        <v>827</v>
      </c>
      <c r="Y129" s="426" t="s">
        <v>828</v>
      </c>
    </row>
    <row r="130" spans="1:25" ht="126" customHeight="1" x14ac:dyDescent="0.2">
      <c r="A130" s="508" t="s">
        <v>772</v>
      </c>
      <c r="B130" s="222" t="s">
        <v>38</v>
      </c>
      <c r="C130" s="471" t="s">
        <v>720</v>
      </c>
      <c r="D130" s="222" t="s">
        <v>107</v>
      </c>
      <c r="E130" s="204" t="s">
        <v>754</v>
      </c>
      <c r="F130" s="204" t="s">
        <v>755</v>
      </c>
      <c r="G130" s="495" t="s">
        <v>21</v>
      </c>
      <c r="H130" s="291" t="s">
        <v>808</v>
      </c>
      <c r="I130" s="487">
        <v>15</v>
      </c>
      <c r="J130" s="487">
        <v>5</v>
      </c>
      <c r="K130" s="487">
        <v>75</v>
      </c>
      <c r="L130" s="496" t="s">
        <v>16</v>
      </c>
      <c r="M130" s="495" t="s">
        <v>21</v>
      </c>
      <c r="N130" s="244" t="s">
        <v>124</v>
      </c>
      <c r="O130" s="228" t="s">
        <v>1214</v>
      </c>
      <c r="P130" s="128" t="s">
        <v>736</v>
      </c>
      <c r="Q130" s="228" t="s">
        <v>217</v>
      </c>
      <c r="R130" s="275">
        <v>44197</v>
      </c>
      <c r="S130" s="275">
        <v>44561</v>
      </c>
      <c r="T130" s="128" t="s">
        <v>737</v>
      </c>
      <c r="U130" s="497"/>
      <c r="V130" s="423" t="s">
        <v>823</v>
      </c>
      <c r="W130" s="421" t="s">
        <v>824</v>
      </c>
      <c r="X130" s="421" t="s">
        <v>827</v>
      </c>
      <c r="Y130" s="426" t="s">
        <v>828</v>
      </c>
    </row>
    <row r="131" spans="1:25" ht="93.75" customHeight="1" x14ac:dyDescent="0.2">
      <c r="A131" s="508" t="s">
        <v>773</v>
      </c>
      <c r="B131" s="222" t="s">
        <v>38</v>
      </c>
      <c r="C131" s="471" t="s">
        <v>721</v>
      </c>
      <c r="D131" s="222" t="s">
        <v>24</v>
      </c>
      <c r="E131" s="204" t="s">
        <v>756</v>
      </c>
      <c r="F131" s="204" t="s">
        <v>757</v>
      </c>
      <c r="G131" s="495" t="s">
        <v>21</v>
      </c>
      <c r="H131" s="291" t="s">
        <v>1215</v>
      </c>
      <c r="I131" s="487">
        <v>15</v>
      </c>
      <c r="J131" s="487">
        <v>4</v>
      </c>
      <c r="K131" s="487">
        <f>+I131*J131</f>
        <v>60</v>
      </c>
      <c r="L131" s="496" t="s">
        <v>16</v>
      </c>
      <c r="M131" s="495" t="s">
        <v>21</v>
      </c>
      <c r="N131" s="244" t="s">
        <v>124</v>
      </c>
      <c r="O131" s="128" t="s">
        <v>1216</v>
      </c>
      <c r="P131" s="228" t="s">
        <v>729</v>
      </c>
      <c r="Q131" s="487" t="s">
        <v>228</v>
      </c>
      <c r="R131" s="275">
        <v>44197</v>
      </c>
      <c r="S131" s="275">
        <v>44561</v>
      </c>
      <c r="T131" s="228" t="s">
        <v>739</v>
      </c>
      <c r="U131" s="497"/>
      <c r="V131" s="423" t="s">
        <v>823</v>
      </c>
      <c r="W131" s="421" t="s">
        <v>824</v>
      </c>
      <c r="X131" s="421" t="s">
        <v>827</v>
      </c>
      <c r="Y131" s="426" t="s">
        <v>828</v>
      </c>
    </row>
    <row r="132" spans="1:25" ht="91.5" customHeight="1" x14ac:dyDescent="0.2">
      <c r="A132" s="508" t="s">
        <v>774</v>
      </c>
      <c r="B132" s="222" t="s">
        <v>38</v>
      </c>
      <c r="C132" s="471" t="s">
        <v>1217</v>
      </c>
      <c r="D132" s="222" t="s">
        <v>107</v>
      </c>
      <c r="E132" s="204" t="s">
        <v>1218</v>
      </c>
      <c r="F132" s="204" t="s">
        <v>758</v>
      </c>
      <c r="G132" s="495" t="s">
        <v>27</v>
      </c>
      <c r="H132" s="291" t="s">
        <v>1219</v>
      </c>
      <c r="I132" s="487">
        <v>15</v>
      </c>
      <c r="J132" s="487">
        <v>5</v>
      </c>
      <c r="K132" s="487">
        <v>75</v>
      </c>
      <c r="L132" s="496" t="s">
        <v>16</v>
      </c>
      <c r="M132" s="495" t="s">
        <v>27</v>
      </c>
      <c r="N132" s="244" t="s">
        <v>125</v>
      </c>
      <c r="O132" s="128" t="s">
        <v>1220</v>
      </c>
      <c r="P132" s="128" t="s">
        <v>740</v>
      </c>
      <c r="Q132" s="487" t="s">
        <v>741</v>
      </c>
      <c r="R132" s="275">
        <v>44197</v>
      </c>
      <c r="S132" s="275">
        <v>44561</v>
      </c>
      <c r="T132" s="498" t="s">
        <v>742</v>
      </c>
      <c r="U132" s="497"/>
      <c r="V132" s="423" t="s">
        <v>823</v>
      </c>
      <c r="W132" s="421" t="s">
        <v>824</v>
      </c>
      <c r="X132" s="421" t="s">
        <v>827</v>
      </c>
      <c r="Y132" s="426" t="s">
        <v>828</v>
      </c>
    </row>
    <row r="133" spans="1:25" ht="84" customHeight="1" x14ac:dyDescent="0.2">
      <c r="A133" s="508" t="s">
        <v>775</v>
      </c>
      <c r="B133" s="222" t="s">
        <v>38</v>
      </c>
      <c r="C133" s="471" t="s">
        <v>723</v>
      </c>
      <c r="D133" s="222" t="s">
        <v>24</v>
      </c>
      <c r="E133" s="204" t="s">
        <v>759</v>
      </c>
      <c r="F133" s="204" t="s">
        <v>760</v>
      </c>
      <c r="G133" s="495" t="s">
        <v>27</v>
      </c>
      <c r="H133" s="291" t="s">
        <v>1221</v>
      </c>
      <c r="I133" s="487">
        <v>15</v>
      </c>
      <c r="J133" s="487">
        <v>5</v>
      </c>
      <c r="K133" s="487">
        <v>75</v>
      </c>
      <c r="L133" s="496" t="s">
        <v>16</v>
      </c>
      <c r="M133" s="495" t="s">
        <v>27</v>
      </c>
      <c r="N133" s="244" t="s">
        <v>125</v>
      </c>
      <c r="O133" s="228" t="s">
        <v>727</v>
      </c>
      <c r="P133" s="228" t="s">
        <v>738</v>
      </c>
      <c r="Q133" s="487" t="s">
        <v>228</v>
      </c>
      <c r="R133" s="275">
        <v>44197</v>
      </c>
      <c r="S133" s="275">
        <v>44561</v>
      </c>
      <c r="T133" s="228" t="s">
        <v>739</v>
      </c>
      <c r="U133" s="497"/>
      <c r="V133" s="423" t="s">
        <v>823</v>
      </c>
      <c r="W133" s="421" t="s">
        <v>824</v>
      </c>
      <c r="X133" s="421" t="s">
        <v>827</v>
      </c>
      <c r="Y133" s="426" t="s">
        <v>828</v>
      </c>
    </row>
    <row r="134" spans="1:25" ht="111.75" customHeight="1" x14ac:dyDescent="0.2">
      <c r="A134" s="508" t="s">
        <v>776</v>
      </c>
      <c r="B134" s="222" t="s">
        <v>38</v>
      </c>
      <c r="C134" s="471" t="s">
        <v>724</v>
      </c>
      <c r="D134" s="222" t="s">
        <v>107</v>
      </c>
      <c r="E134" s="204" t="s">
        <v>1222</v>
      </c>
      <c r="F134" s="204" t="s">
        <v>761</v>
      </c>
      <c r="G134" s="495" t="s">
        <v>27</v>
      </c>
      <c r="H134" s="291" t="s">
        <v>743</v>
      </c>
      <c r="I134" s="487">
        <v>15</v>
      </c>
      <c r="J134" s="487">
        <v>5</v>
      </c>
      <c r="K134" s="487">
        <v>75</v>
      </c>
      <c r="L134" s="496" t="s">
        <v>16</v>
      </c>
      <c r="M134" s="495" t="s">
        <v>27</v>
      </c>
      <c r="N134" s="244" t="s">
        <v>125</v>
      </c>
      <c r="O134" s="228" t="s">
        <v>727</v>
      </c>
      <c r="P134" s="486" t="s">
        <v>1198</v>
      </c>
      <c r="Q134" s="487" t="s">
        <v>741</v>
      </c>
      <c r="R134" s="275">
        <v>44197</v>
      </c>
      <c r="S134" s="275">
        <v>44561</v>
      </c>
      <c r="T134" s="231" t="s">
        <v>744</v>
      </c>
      <c r="U134" s="497"/>
      <c r="V134" s="423" t="s">
        <v>823</v>
      </c>
      <c r="W134" s="421" t="s">
        <v>824</v>
      </c>
      <c r="X134" s="421" t="s">
        <v>827</v>
      </c>
      <c r="Y134" s="426" t="s">
        <v>828</v>
      </c>
    </row>
    <row r="135" spans="1:25" ht="217.5" customHeight="1" x14ac:dyDescent="0.2">
      <c r="A135" s="508" t="s">
        <v>777</v>
      </c>
      <c r="B135" s="222" t="s">
        <v>38</v>
      </c>
      <c r="C135" s="243" t="s">
        <v>1223</v>
      </c>
      <c r="D135" s="222" t="s">
        <v>24</v>
      </c>
      <c r="E135" s="485" t="s">
        <v>762</v>
      </c>
      <c r="F135" s="204" t="s">
        <v>1224</v>
      </c>
      <c r="G135" s="495" t="s">
        <v>19</v>
      </c>
      <c r="H135" s="291" t="s">
        <v>1225</v>
      </c>
      <c r="I135" s="244">
        <v>15</v>
      </c>
      <c r="J135" s="244">
        <v>5</v>
      </c>
      <c r="K135" s="244">
        <v>75</v>
      </c>
      <c r="L135" s="499" t="s">
        <v>16</v>
      </c>
      <c r="M135" s="495" t="s">
        <v>19</v>
      </c>
      <c r="N135" s="244" t="s">
        <v>184</v>
      </c>
      <c r="O135" s="128" t="s">
        <v>1226</v>
      </c>
      <c r="P135" s="486" t="s">
        <v>1198</v>
      </c>
      <c r="Q135" s="228" t="s">
        <v>17</v>
      </c>
      <c r="R135" s="275">
        <v>44197</v>
      </c>
      <c r="S135" s="275">
        <v>44561</v>
      </c>
      <c r="T135" s="128" t="s">
        <v>745</v>
      </c>
      <c r="U135" s="497"/>
      <c r="V135" s="423" t="s">
        <v>823</v>
      </c>
      <c r="W135" s="421" t="s">
        <v>824</v>
      </c>
      <c r="X135" s="421" t="s">
        <v>827</v>
      </c>
      <c r="Y135" s="426" t="s">
        <v>828</v>
      </c>
    </row>
    <row r="136" spans="1:25" ht="81" customHeight="1" x14ac:dyDescent="0.2">
      <c r="A136" s="492" t="s">
        <v>1280</v>
      </c>
      <c r="B136" s="222" t="s">
        <v>38</v>
      </c>
      <c r="C136" s="243" t="s">
        <v>1281</v>
      </c>
      <c r="D136" s="222" t="s">
        <v>107</v>
      </c>
      <c r="E136" s="485" t="s">
        <v>1283</v>
      </c>
      <c r="F136" s="204" t="s">
        <v>1282</v>
      </c>
      <c r="G136" s="495" t="s">
        <v>27</v>
      </c>
      <c r="H136" s="291" t="s">
        <v>1286</v>
      </c>
      <c r="I136" s="509">
        <v>15</v>
      </c>
      <c r="J136" s="509">
        <v>4</v>
      </c>
      <c r="K136" s="509">
        <f>I136*J136</f>
        <v>60</v>
      </c>
      <c r="L136" s="499" t="s">
        <v>16</v>
      </c>
      <c r="M136" s="495" t="s">
        <v>27</v>
      </c>
      <c r="N136" s="244" t="s">
        <v>125</v>
      </c>
      <c r="O136" s="3" t="s">
        <v>1287</v>
      </c>
      <c r="P136" s="3" t="s">
        <v>1284</v>
      </c>
      <c r="Q136" s="190" t="s">
        <v>741</v>
      </c>
      <c r="R136" s="275">
        <v>44228</v>
      </c>
      <c r="S136" s="275">
        <v>44561</v>
      </c>
      <c r="T136" s="3" t="s">
        <v>1285</v>
      </c>
      <c r="U136" s="493"/>
      <c r="V136" s="423" t="s">
        <v>823</v>
      </c>
      <c r="W136" s="421" t="s">
        <v>824</v>
      </c>
      <c r="X136" s="421" t="s">
        <v>827</v>
      </c>
      <c r="Y136" s="426" t="s">
        <v>828</v>
      </c>
    </row>
  </sheetData>
  <mergeCells count="29">
    <mergeCell ref="N5:T5"/>
    <mergeCell ref="A5:F5"/>
    <mergeCell ref="H5:L5"/>
    <mergeCell ref="U5:Y5"/>
    <mergeCell ref="R66:R67"/>
    <mergeCell ref="S66:S67"/>
    <mergeCell ref="T66:T67"/>
    <mergeCell ref="U66:U67"/>
    <mergeCell ref="L66:L67"/>
    <mergeCell ref="M66:M67"/>
    <mergeCell ref="O66:O67"/>
    <mergeCell ref="P66:P67"/>
    <mergeCell ref="Q66:Q67"/>
    <mergeCell ref="G66:G67"/>
    <mergeCell ref="H66:H67"/>
    <mergeCell ref="I66:I67"/>
    <mergeCell ref="J66:J67"/>
    <mergeCell ref="K66:K67"/>
    <mergeCell ref="A66:A67"/>
    <mergeCell ref="C66:C67"/>
    <mergeCell ref="D66:D67"/>
    <mergeCell ref="E66:E67"/>
    <mergeCell ref="F66:F67"/>
    <mergeCell ref="A1:B4"/>
    <mergeCell ref="C1:I4"/>
    <mergeCell ref="J1:K1"/>
    <mergeCell ref="J2:K2"/>
    <mergeCell ref="J3:K3"/>
    <mergeCell ref="J4:K4"/>
  </mergeCells>
  <phoneticPr fontId="26" type="noConversion"/>
  <conditionalFormatting sqref="G7:G10">
    <cfRule type="cellIs" dxfId="1363" priority="1393" operator="equal">
      <formula>"Bajo"</formula>
    </cfRule>
    <cfRule type="cellIs" dxfId="1362" priority="1394" operator="equal">
      <formula>"Moderado "</formula>
    </cfRule>
    <cfRule type="cellIs" dxfId="1361" priority="1395" operator="equal">
      <formula>"Por encima del promedio"</formula>
    </cfRule>
    <cfRule type="cellIs" dxfId="1360" priority="1396" operator="equal">
      <formula>"Alto"</formula>
    </cfRule>
  </conditionalFormatting>
  <conditionalFormatting sqref="L7:L10">
    <cfRule type="cellIs" dxfId="1359" priority="1389" operator="equal">
      <formula>"Débil"</formula>
    </cfRule>
    <cfRule type="cellIs" dxfId="1358" priority="1390" operator="equal">
      <formula>"Requiere Mejora"</formula>
    </cfRule>
    <cfRule type="cellIs" dxfId="1357" priority="1391" operator="equal">
      <formula>"Aceptable"</formula>
    </cfRule>
    <cfRule type="cellIs" dxfId="1356" priority="1392" operator="equal">
      <formula>"Fuerte"</formula>
    </cfRule>
  </conditionalFormatting>
  <conditionalFormatting sqref="M7:M10">
    <cfRule type="cellIs" dxfId="1355" priority="1385" operator="equal">
      <formula>"Bajo"</formula>
    </cfRule>
    <cfRule type="cellIs" dxfId="1354" priority="1386" operator="equal">
      <formula>"Moderado "</formula>
    </cfRule>
    <cfRule type="cellIs" dxfId="1353" priority="1387" operator="equal">
      <formula>"Por encima del promedio"</formula>
    </cfRule>
    <cfRule type="cellIs" dxfId="1352" priority="1388" operator="equal">
      <formula>"Alto"</formula>
    </cfRule>
  </conditionalFormatting>
  <conditionalFormatting sqref="L11">
    <cfRule type="cellIs" dxfId="1351" priority="1373" operator="equal">
      <formula>"Débil"</formula>
    </cfRule>
    <cfRule type="cellIs" dxfId="1350" priority="1374" operator="equal">
      <formula>"Requiere Mejora"</formula>
    </cfRule>
    <cfRule type="cellIs" dxfId="1349" priority="1375" operator="equal">
      <formula>"Aceptable"</formula>
    </cfRule>
    <cfRule type="cellIs" dxfId="1348" priority="1376" operator="equal">
      <formula>"Fuerte"</formula>
    </cfRule>
  </conditionalFormatting>
  <conditionalFormatting sqref="L12">
    <cfRule type="cellIs" dxfId="1347" priority="1369" operator="equal">
      <formula>"Débil"</formula>
    </cfRule>
    <cfRule type="cellIs" dxfId="1346" priority="1370" operator="equal">
      <formula>"Requiere Mejora"</formula>
    </cfRule>
    <cfRule type="cellIs" dxfId="1345" priority="1371" operator="equal">
      <formula>"Aceptable"</formula>
    </cfRule>
    <cfRule type="cellIs" dxfId="1344" priority="1372" operator="equal">
      <formula>"Fuerte"</formula>
    </cfRule>
  </conditionalFormatting>
  <conditionalFormatting sqref="L13">
    <cfRule type="cellIs" dxfId="1343" priority="1365" operator="equal">
      <formula>"Débil"</formula>
    </cfRule>
    <cfRule type="cellIs" dxfId="1342" priority="1366" operator="equal">
      <formula>"Requiere Mejora"</formula>
    </cfRule>
    <cfRule type="cellIs" dxfId="1341" priority="1367" operator="equal">
      <formula>"Aceptable"</formula>
    </cfRule>
    <cfRule type="cellIs" dxfId="1340" priority="1368" operator="equal">
      <formula>"Fuerte"</formula>
    </cfRule>
  </conditionalFormatting>
  <conditionalFormatting sqref="L14">
    <cfRule type="cellIs" dxfId="1339" priority="1321" operator="equal">
      <formula>"Débil"</formula>
    </cfRule>
    <cfRule type="cellIs" dxfId="1338" priority="1322" operator="equal">
      <formula>"Requiere Mejora"</formula>
    </cfRule>
    <cfRule type="cellIs" dxfId="1337" priority="1323" operator="equal">
      <formula>"Aceptable"</formula>
    </cfRule>
    <cfRule type="cellIs" dxfId="1336" priority="1324" operator="equal">
      <formula>"Fuerte"</formula>
    </cfRule>
  </conditionalFormatting>
  <conditionalFormatting sqref="L15">
    <cfRule type="cellIs" dxfId="1335" priority="1317" operator="equal">
      <formula>"Débil"</formula>
    </cfRule>
    <cfRule type="cellIs" dxfId="1334" priority="1318" operator="equal">
      <formula>"Requiere Mejora"</formula>
    </cfRule>
    <cfRule type="cellIs" dxfId="1333" priority="1319" operator="equal">
      <formula>"Aceptable"</formula>
    </cfRule>
    <cfRule type="cellIs" dxfId="1332" priority="1320" operator="equal">
      <formula>"Fuerte"</formula>
    </cfRule>
  </conditionalFormatting>
  <conditionalFormatting sqref="L16">
    <cfRule type="cellIs" dxfId="1331" priority="1313" operator="equal">
      <formula>"Débil"</formula>
    </cfRule>
    <cfRule type="cellIs" dxfId="1330" priority="1314" operator="equal">
      <formula>"Requiere Mejora"</formula>
    </cfRule>
    <cfRule type="cellIs" dxfId="1329" priority="1315" operator="equal">
      <formula>"Aceptable"</formula>
    </cfRule>
    <cfRule type="cellIs" dxfId="1328" priority="1316" operator="equal">
      <formula>"Fuerte"</formula>
    </cfRule>
  </conditionalFormatting>
  <conditionalFormatting sqref="L17">
    <cfRule type="cellIs" dxfId="1327" priority="1309" operator="equal">
      <formula>"Débil"</formula>
    </cfRule>
    <cfRule type="cellIs" dxfId="1326" priority="1310" operator="equal">
      <formula>"Requiere Mejora"</formula>
    </cfRule>
    <cfRule type="cellIs" dxfId="1325" priority="1311" operator="equal">
      <formula>"Aceptable"</formula>
    </cfRule>
    <cfRule type="cellIs" dxfId="1324" priority="1312" operator="equal">
      <formula>"Fuerte"</formula>
    </cfRule>
  </conditionalFormatting>
  <conditionalFormatting sqref="L18">
    <cfRule type="cellIs" dxfId="1323" priority="1305" operator="equal">
      <formula>"Débil"</formula>
    </cfRule>
    <cfRule type="cellIs" dxfId="1322" priority="1306" operator="equal">
      <formula>"Requiere Mejora"</formula>
    </cfRule>
    <cfRule type="cellIs" dxfId="1321" priority="1307" operator="equal">
      <formula>"Aceptable"</formula>
    </cfRule>
    <cfRule type="cellIs" dxfId="1320" priority="1308" operator="equal">
      <formula>"Fuerte"</formula>
    </cfRule>
  </conditionalFormatting>
  <conditionalFormatting sqref="L19">
    <cfRule type="cellIs" dxfId="1319" priority="1301" operator="equal">
      <formula>"Débil"</formula>
    </cfRule>
    <cfRule type="cellIs" dxfId="1318" priority="1302" operator="equal">
      <formula>"Requiere Mejora"</formula>
    </cfRule>
    <cfRule type="cellIs" dxfId="1317" priority="1303" operator="equal">
      <formula>"Aceptable"</formula>
    </cfRule>
    <cfRule type="cellIs" dxfId="1316" priority="1304" operator="equal">
      <formula>"Fuerte"</formula>
    </cfRule>
  </conditionalFormatting>
  <conditionalFormatting sqref="L20">
    <cfRule type="cellIs" dxfId="1315" priority="1297" operator="equal">
      <formula>"Débil"</formula>
    </cfRule>
    <cfRule type="cellIs" dxfId="1314" priority="1298" operator="equal">
      <formula>"Requiere Mejora"</formula>
    </cfRule>
    <cfRule type="cellIs" dxfId="1313" priority="1299" operator="equal">
      <formula>"Aceptable"</formula>
    </cfRule>
    <cfRule type="cellIs" dxfId="1312" priority="1300" operator="equal">
      <formula>"Fuerte"</formula>
    </cfRule>
  </conditionalFormatting>
  <conditionalFormatting sqref="L21">
    <cfRule type="cellIs" dxfId="1311" priority="1293" operator="equal">
      <formula>"Débil"</formula>
    </cfRule>
    <cfRule type="cellIs" dxfId="1310" priority="1294" operator="equal">
      <formula>"Requiere Mejora"</formula>
    </cfRule>
    <cfRule type="cellIs" dxfId="1309" priority="1295" operator="equal">
      <formula>"Aceptable"</formula>
    </cfRule>
    <cfRule type="cellIs" dxfId="1308" priority="1296" operator="equal">
      <formula>"Fuerte"</formula>
    </cfRule>
  </conditionalFormatting>
  <conditionalFormatting sqref="L22">
    <cfRule type="cellIs" dxfId="1307" priority="1289" operator="equal">
      <formula>"Débil"</formula>
    </cfRule>
    <cfRule type="cellIs" dxfId="1306" priority="1290" operator="equal">
      <formula>"Requiere Mejora"</formula>
    </cfRule>
    <cfRule type="cellIs" dxfId="1305" priority="1291" operator="equal">
      <formula>"Aceptable"</formula>
    </cfRule>
    <cfRule type="cellIs" dxfId="1304" priority="1292" operator="equal">
      <formula>"Fuerte"</formula>
    </cfRule>
  </conditionalFormatting>
  <conditionalFormatting sqref="L23">
    <cfRule type="cellIs" dxfId="1303" priority="1285" operator="equal">
      <formula>"Débil"</formula>
    </cfRule>
    <cfRule type="cellIs" dxfId="1302" priority="1286" operator="equal">
      <formula>"Requiere Mejora"</formula>
    </cfRule>
    <cfRule type="cellIs" dxfId="1301" priority="1287" operator="equal">
      <formula>"Aceptable"</formula>
    </cfRule>
    <cfRule type="cellIs" dxfId="1300" priority="1288" operator="equal">
      <formula>"Fuerte"</formula>
    </cfRule>
  </conditionalFormatting>
  <conditionalFormatting sqref="L24">
    <cfRule type="cellIs" dxfId="1299" priority="1273" operator="equal">
      <formula>"Débil"</formula>
    </cfRule>
    <cfRule type="cellIs" dxfId="1298" priority="1274" operator="equal">
      <formula>"Requiere Mejora"</formula>
    </cfRule>
    <cfRule type="cellIs" dxfId="1297" priority="1275" operator="equal">
      <formula>"Aceptable"</formula>
    </cfRule>
    <cfRule type="cellIs" dxfId="1296" priority="1276" operator="equal">
      <formula>"Fuerte"</formula>
    </cfRule>
  </conditionalFormatting>
  <conditionalFormatting sqref="G11">
    <cfRule type="cellIs" dxfId="1295" priority="1257" operator="equal">
      <formula>"Bajo"</formula>
    </cfRule>
    <cfRule type="cellIs" dxfId="1294" priority="1258" operator="equal">
      <formula>"Moderado "</formula>
    </cfRule>
    <cfRule type="cellIs" dxfId="1293" priority="1259" operator="equal">
      <formula>"Por encima del promedio"</formula>
    </cfRule>
    <cfRule type="cellIs" dxfId="1292" priority="1260" operator="equal">
      <formula>"Alto"</formula>
    </cfRule>
  </conditionalFormatting>
  <conditionalFormatting sqref="G12">
    <cfRule type="cellIs" dxfId="1291" priority="1253" operator="equal">
      <formula>"Bajo"</formula>
    </cfRule>
    <cfRule type="cellIs" dxfId="1290" priority="1254" operator="equal">
      <formula>"Moderado "</formula>
    </cfRule>
    <cfRule type="cellIs" dxfId="1289" priority="1255" operator="equal">
      <formula>"Por encima del promedio"</formula>
    </cfRule>
    <cfRule type="cellIs" dxfId="1288" priority="1256" operator="equal">
      <formula>"Alto"</formula>
    </cfRule>
  </conditionalFormatting>
  <conditionalFormatting sqref="G13">
    <cfRule type="cellIs" dxfId="1287" priority="1249" operator="equal">
      <formula>"Bajo"</formula>
    </cfRule>
    <cfRule type="cellIs" dxfId="1286" priority="1250" operator="equal">
      <formula>"Moderado "</formula>
    </cfRule>
    <cfRule type="cellIs" dxfId="1285" priority="1251" operator="equal">
      <formula>"Por encima del promedio"</formula>
    </cfRule>
    <cfRule type="cellIs" dxfId="1284" priority="1252" operator="equal">
      <formula>"Alto"</formula>
    </cfRule>
  </conditionalFormatting>
  <conditionalFormatting sqref="G14">
    <cfRule type="cellIs" dxfId="1283" priority="1245" operator="equal">
      <formula>"Bajo"</formula>
    </cfRule>
    <cfRule type="cellIs" dxfId="1282" priority="1246" operator="equal">
      <formula>"Moderado "</formula>
    </cfRule>
    <cfRule type="cellIs" dxfId="1281" priority="1247" operator="equal">
      <formula>"Por encima del promedio"</formula>
    </cfRule>
    <cfRule type="cellIs" dxfId="1280" priority="1248" operator="equal">
      <formula>"Alto"</formula>
    </cfRule>
  </conditionalFormatting>
  <conditionalFormatting sqref="G15">
    <cfRule type="cellIs" dxfId="1279" priority="1237" operator="equal">
      <formula>"Bajo"</formula>
    </cfRule>
    <cfRule type="cellIs" dxfId="1278" priority="1238" operator="equal">
      <formula>"Moderado "</formula>
    </cfRule>
    <cfRule type="cellIs" dxfId="1277" priority="1239" operator="equal">
      <formula>"Por encima del promedio"</formula>
    </cfRule>
    <cfRule type="cellIs" dxfId="1276" priority="1240" operator="equal">
      <formula>"Alto"</formula>
    </cfRule>
  </conditionalFormatting>
  <conditionalFormatting sqref="G16">
    <cfRule type="cellIs" dxfId="1275" priority="1233" operator="equal">
      <formula>"Bajo"</formula>
    </cfRule>
    <cfRule type="cellIs" dxfId="1274" priority="1234" operator="equal">
      <formula>"Moderado "</formula>
    </cfRule>
    <cfRule type="cellIs" dxfId="1273" priority="1235" operator="equal">
      <formula>"Por encima del promedio"</formula>
    </cfRule>
    <cfRule type="cellIs" dxfId="1272" priority="1236" operator="equal">
      <formula>"Alto"</formula>
    </cfRule>
  </conditionalFormatting>
  <conditionalFormatting sqref="G17">
    <cfRule type="cellIs" dxfId="1271" priority="1229" operator="equal">
      <formula>"Bajo"</formula>
    </cfRule>
    <cfRule type="cellIs" dxfId="1270" priority="1230" operator="equal">
      <formula>"Moderado "</formula>
    </cfRule>
    <cfRule type="cellIs" dxfId="1269" priority="1231" operator="equal">
      <formula>"Por encima del promedio"</formula>
    </cfRule>
    <cfRule type="cellIs" dxfId="1268" priority="1232" operator="equal">
      <formula>"Alto"</formula>
    </cfRule>
  </conditionalFormatting>
  <conditionalFormatting sqref="G18">
    <cfRule type="cellIs" dxfId="1267" priority="1225" operator="equal">
      <formula>"Bajo"</formula>
    </cfRule>
    <cfRule type="cellIs" dxfId="1266" priority="1226" operator="equal">
      <formula>"Moderado "</formula>
    </cfRule>
    <cfRule type="cellIs" dxfId="1265" priority="1227" operator="equal">
      <formula>"Por encima del promedio"</formula>
    </cfRule>
    <cfRule type="cellIs" dxfId="1264" priority="1228" operator="equal">
      <formula>"Alto"</formula>
    </cfRule>
  </conditionalFormatting>
  <conditionalFormatting sqref="G19">
    <cfRule type="cellIs" dxfId="1263" priority="1221" operator="equal">
      <formula>"Bajo"</formula>
    </cfRule>
    <cfRule type="cellIs" dxfId="1262" priority="1222" operator="equal">
      <formula>"Moderado "</formula>
    </cfRule>
    <cfRule type="cellIs" dxfId="1261" priority="1223" operator="equal">
      <formula>"Por encima del promedio"</formula>
    </cfRule>
    <cfRule type="cellIs" dxfId="1260" priority="1224" operator="equal">
      <formula>"Alto"</formula>
    </cfRule>
  </conditionalFormatting>
  <conditionalFormatting sqref="G20">
    <cfRule type="cellIs" dxfId="1259" priority="1217" operator="equal">
      <formula>"Bajo"</formula>
    </cfRule>
    <cfRule type="cellIs" dxfId="1258" priority="1218" operator="equal">
      <formula>"Moderado "</formula>
    </cfRule>
    <cfRule type="cellIs" dxfId="1257" priority="1219" operator="equal">
      <formula>"Por encima del promedio"</formula>
    </cfRule>
    <cfRule type="cellIs" dxfId="1256" priority="1220" operator="equal">
      <formula>"Alto"</formula>
    </cfRule>
  </conditionalFormatting>
  <conditionalFormatting sqref="G21">
    <cfRule type="cellIs" dxfId="1255" priority="1213" operator="equal">
      <formula>"Bajo"</formula>
    </cfRule>
    <cfRule type="cellIs" dxfId="1254" priority="1214" operator="equal">
      <formula>"Moderado "</formula>
    </cfRule>
    <cfRule type="cellIs" dxfId="1253" priority="1215" operator="equal">
      <formula>"Por encima del promedio"</formula>
    </cfRule>
    <cfRule type="cellIs" dxfId="1252" priority="1216" operator="equal">
      <formula>"Alto"</formula>
    </cfRule>
  </conditionalFormatting>
  <conditionalFormatting sqref="G22">
    <cfRule type="cellIs" dxfId="1251" priority="1209" operator="equal">
      <formula>"Bajo"</formula>
    </cfRule>
    <cfRule type="cellIs" dxfId="1250" priority="1210" operator="equal">
      <formula>"Moderado "</formula>
    </cfRule>
    <cfRule type="cellIs" dxfId="1249" priority="1211" operator="equal">
      <formula>"Por encima del promedio"</formula>
    </cfRule>
    <cfRule type="cellIs" dxfId="1248" priority="1212" operator="equal">
      <formula>"Alto"</formula>
    </cfRule>
  </conditionalFormatting>
  <conditionalFormatting sqref="G23">
    <cfRule type="cellIs" dxfId="1247" priority="1205" operator="equal">
      <formula>"Bajo"</formula>
    </cfRule>
    <cfRule type="cellIs" dxfId="1246" priority="1206" operator="equal">
      <formula>"Moderado "</formula>
    </cfRule>
    <cfRule type="cellIs" dxfId="1245" priority="1207" operator="equal">
      <formula>"Por encima del promedio"</formula>
    </cfRule>
    <cfRule type="cellIs" dxfId="1244" priority="1208" operator="equal">
      <formula>"Alto"</formula>
    </cfRule>
  </conditionalFormatting>
  <conditionalFormatting sqref="G24">
    <cfRule type="cellIs" dxfId="1243" priority="1201" operator="equal">
      <formula>"Bajo"</formula>
    </cfRule>
    <cfRule type="cellIs" dxfId="1242" priority="1202" operator="equal">
      <formula>"Moderado "</formula>
    </cfRule>
    <cfRule type="cellIs" dxfId="1241" priority="1203" operator="equal">
      <formula>"Por encima del promedio"</formula>
    </cfRule>
    <cfRule type="cellIs" dxfId="1240" priority="1204" operator="equal">
      <formula>"Alto"</formula>
    </cfRule>
  </conditionalFormatting>
  <conditionalFormatting sqref="G25">
    <cfRule type="cellIs" dxfId="1239" priority="1197" operator="equal">
      <formula>"Bajo"</formula>
    </cfRule>
    <cfRule type="cellIs" dxfId="1238" priority="1198" operator="equal">
      <formula>"Moderado "</formula>
    </cfRule>
    <cfRule type="cellIs" dxfId="1237" priority="1199" operator="equal">
      <formula>"Por encima del promedio"</formula>
    </cfRule>
    <cfRule type="cellIs" dxfId="1236" priority="1200" operator="equal">
      <formula>"Alto"</formula>
    </cfRule>
  </conditionalFormatting>
  <conditionalFormatting sqref="M11">
    <cfRule type="cellIs" dxfId="1235" priority="1193" operator="equal">
      <formula>"Bajo"</formula>
    </cfRule>
    <cfRule type="cellIs" dxfId="1234" priority="1194" operator="equal">
      <formula>"Moderado "</formula>
    </cfRule>
    <cfRule type="cellIs" dxfId="1233" priority="1195" operator="equal">
      <formula>"Por encima del promedio"</formula>
    </cfRule>
    <cfRule type="cellIs" dxfId="1232" priority="1196" operator="equal">
      <formula>"Alto"</formula>
    </cfRule>
  </conditionalFormatting>
  <conditionalFormatting sqref="M12">
    <cfRule type="cellIs" dxfId="1231" priority="1189" operator="equal">
      <formula>"Bajo"</formula>
    </cfRule>
    <cfRule type="cellIs" dxfId="1230" priority="1190" operator="equal">
      <formula>"Moderado "</formula>
    </cfRule>
    <cfRule type="cellIs" dxfId="1229" priority="1191" operator="equal">
      <formula>"Por encima del promedio"</formula>
    </cfRule>
    <cfRule type="cellIs" dxfId="1228" priority="1192" operator="equal">
      <formula>"Alto"</formula>
    </cfRule>
  </conditionalFormatting>
  <conditionalFormatting sqref="M13">
    <cfRule type="cellIs" dxfId="1227" priority="1185" operator="equal">
      <formula>"Bajo"</formula>
    </cfRule>
    <cfRule type="cellIs" dxfId="1226" priority="1186" operator="equal">
      <formula>"Moderado "</formula>
    </cfRule>
    <cfRule type="cellIs" dxfId="1225" priority="1187" operator="equal">
      <formula>"Por encima del promedio"</formula>
    </cfRule>
    <cfRule type="cellIs" dxfId="1224" priority="1188" operator="equal">
      <formula>"Alto"</formula>
    </cfRule>
  </conditionalFormatting>
  <conditionalFormatting sqref="M14">
    <cfRule type="cellIs" dxfId="1223" priority="1181" operator="equal">
      <formula>"Bajo"</formula>
    </cfRule>
    <cfRule type="cellIs" dxfId="1222" priority="1182" operator="equal">
      <formula>"Moderado "</formula>
    </cfRule>
    <cfRule type="cellIs" dxfId="1221" priority="1183" operator="equal">
      <formula>"Por encima del promedio"</formula>
    </cfRule>
    <cfRule type="cellIs" dxfId="1220" priority="1184" operator="equal">
      <formula>"Alto"</formula>
    </cfRule>
  </conditionalFormatting>
  <conditionalFormatting sqref="M15">
    <cfRule type="cellIs" dxfId="1219" priority="1177" operator="equal">
      <formula>"Bajo"</formula>
    </cfRule>
    <cfRule type="cellIs" dxfId="1218" priority="1178" operator="equal">
      <formula>"Moderado "</formula>
    </cfRule>
    <cfRule type="cellIs" dxfId="1217" priority="1179" operator="equal">
      <formula>"Por encima del promedio"</formula>
    </cfRule>
    <cfRule type="cellIs" dxfId="1216" priority="1180" operator="equal">
      <formula>"Alto"</formula>
    </cfRule>
  </conditionalFormatting>
  <conditionalFormatting sqref="M16">
    <cfRule type="cellIs" dxfId="1215" priority="1173" operator="equal">
      <formula>"Bajo"</formula>
    </cfRule>
    <cfRule type="cellIs" dxfId="1214" priority="1174" operator="equal">
      <formula>"Moderado "</formula>
    </cfRule>
    <cfRule type="cellIs" dxfId="1213" priority="1175" operator="equal">
      <formula>"Por encima del promedio"</formula>
    </cfRule>
    <cfRule type="cellIs" dxfId="1212" priority="1176" operator="equal">
      <formula>"Alto"</formula>
    </cfRule>
  </conditionalFormatting>
  <conditionalFormatting sqref="M17">
    <cfRule type="cellIs" dxfId="1211" priority="1169" operator="equal">
      <formula>"Bajo"</formula>
    </cfRule>
    <cfRule type="cellIs" dxfId="1210" priority="1170" operator="equal">
      <formula>"Moderado "</formula>
    </cfRule>
    <cfRule type="cellIs" dxfId="1209" priority="1171" operator="equal">
      <formula>"Por encima del promedio"</formula>
    </cfRule>
    <cfRule type="cellIs" dxfId="1208" priority="1172" operator="equal">
      <formula>"Alto"</formula>
    </cfRule>
  </conditionalFormatting>
  <conditionalFormatting sqref="M18">
    <cfRule type="cellIs" dxfId="1207" priority="1165" operator="equal">
      <formula>"Bajo"</formula>
    </cfRule>
    <cfRule type="cellIs" dxfId="1206" priority="1166" operator="equal">
      <formula>"Moderado "</formula>
    </cfRule>
    <cfRule type="cellIs" dxfId="1205" priority="1167" operator="equal">
      <formula>"Por encima del promedio"</formula>
    </cfRule>
    <cfRule type="cellIs" dxfId="1204" priority="1168" operator="equal">
      <formula>"Alto"</formula>
    </cfRule>
  </conditionalFormatting>
  <conditionalFormatting sqref="M19">
    <cfRule type="cellIs" dxfId="1203" priority="1161" operator="equal">
      <formula>"Bajo"</formula>
    </cfRule>
    <cfRule type="cellIs" dxfId="1202" priority="1162" operator="equal">
      <formula>"Moderado "</formula>
    </cfRule>
    <cfRule type="cellIs" dxfId="1201" priority="1163" operator="equal">
      <formula>"Por encima del promedio"</formula>
    </cfRule>
    <cfRule type="cellIs" dxfId="1200" priority="1164" operator="equal">
      <formula>"Alto"</formula>
    </cfRule>
  </conditionalFormatting>
  <conditionalFormatting sqref="M20">
    <cfRule type="cellIs" dxfId="1199" priority="1157" operator="equal">
      <formula>"Bajo"</formula>
    </cfRule>
    <cfRule type="cellIs" dxfId="1198" priority="1158" operator="equal">
      <formula>"Moderado "</formula>
    </cfRule>
    <cfRule type="cellIs" dxfId="1197" priority="1159" operator="equal">
      <formula>"Por encima del promedio"</formula>
    </cfRule>
    <cfRule type="cellIs" dxfId="1196" priority="1160" operator="equal">
      <formula>"Alto"</formula>
    </cfRule>
  </conditionalFormatting>
  <conditionalFormatting sqref="M21">
    <cfRule type="cellIs" dxfId="1195" priority="1153" operator="equal">
      <formula>"Bajo"</formula>
    </cfRule>
    <cfRule type="cellIs" dxfId="1194" priority="1154" operator="equal">
      <formula>"Moderado "</formula>
    </cfRule>
    <cfRule type="cellIs" dxfId="1193" priority="1155" operator="equal">
      <formula>"Por encima del promedio"</formula>
    </cfRule>
    <cfRule type="cellIs" dxfId="1192" priority="1156" operator="equal">
      <formula>"Alto"</formula>
    </cfRule>
  </conditionalFormatting>
  <conditionalFormatting sqref="M22">
    <cfRule type="cellIs" dxfId="1191" priority="1149" operator="equal">
      <formula>"Bajo"</formula>
    </cfRule>
    <cfRule type="cellIs" dxfId="1190" priority="1150" operator="equal">
      <formula>"Moderado "</formula>
    </cfRule>
    <cfRule type="cellIs" dxfId="1189" priority="1151" operator="equal">
      <formula>"Por encima del promedio"</formula>
    </cfRule>
    <cfRule type="cellIs" dxfId="1188" priority="1152" operator="equal">
      <formula>"Alto"</formula>
    </cfRule>
  </conditionalFormatting>
  <conditionalFormatting sqref="M23">
    <cfRule type="cellIs" dxfId="1187" priority="1145" operator="equal">
      <formula>"Bajo"</formula>
    </cfRule>
    <cfRule type="cellIs" dxfId="1186" priority="1146" operator="equal">
      <formula>"Moderado "</formula>
    </cfRule>
    <cfRule type="cellIs" dxfId="1185" priority="1147" operator="equal">
      <formula>"Por encima del promedio"</formula>
    </cfRule>
    <cfRule type="cellIs" dxfId="1184" priority="1148" operator="equal">
      <formula>"Alto"</formula>
    </cfRule>
  </conditionalFormatting>
  <conditionalFormatting sqref="M24">
    <cfRule type="cellIs" dxfId="1183" priority="1141" operator="equal">
      <formula>"Bajo"</formula>
    </cfRule>
    <cfRule type="cellIs" dxfId="1182" priority="1142" operator="equal">
      <formula>"Moderado "</formula>
    </cfRule>
    <cfRule type="cellIs" dxfId="1181" priority="1143" operator="equal">
      <formula>"Por encima del promedio"</formula>
    </cfRule>
    <cfRule type="cellIs" dxfId="1180" priority="1144" operator="equal">
      <formula>"Alto"</formula>
    </cfRule>
  </conditionalFormatting>
  <conditionalFormatting sqref="M25">
    <cfRule type="cellIs" dxfId="1179" priority="1137" operator="equal">
      <formula>"Bajo"</formula>
    </cfRule>
    <cfRule type="cellIs" dxfId="1178" priority="1138" operator="equal">
      <formula>"Moderado "</formula>
    </cfRule>
    <cfRule type="cellIs" dxfId="1177" priority="1139" operator="equal">
      <formula>"Por encima del promedio"</formula>
    </cfRule>
    <cfRule type="cellIs" dxfId="1176" priority="1140" operator="equal">
      <formula>"Alto"</formula>
    </cfRule>
  </conditionalFormatting>
  <conditionalFormatting sqref="L25">
    <cfRule type="cellIs" dxfId="1175" priority="1121" operator="equal">
      <formula>"Débil"</formula>
    </cfRule>
    <cfRule type="cellIs" dxfId="1174" priority="1122" operator="equal">
      <formula>"Requiere Mejora"</formula>
    </cfRule>
    <cfRule type="cellIs" dxfId="1173" priority="1123" operator="equal">
      <formula>"Aceptable"</formula>
    </cfRule>
    <cfRule type="cellIs" dxfId="1172" priority="1124" operator="equal">
      <formula>"Fuerte"</formula>
    </cfRule>
  </conditionalFormatting>
  <conditionalFormatting sqref="G26">
    <cfRule type="cellIs" dxfId="1171" priority="1105" operator="equal">
      <formula>"Bajo"</formula>
    </cfRule>
    <cfRule type="cellIs" dxfId="1170" priority="1106" operator="equal">
      <formula>"Moderado "</formula>
    </cfRule>
    <cfRule type="cellIs" dxfId="1169" priority="1107" operator="equal">
      <formula>"Por encima del promedio"</formula>
    </cfRule>
    <cfRule type="cellIs" dxfId="1168" priority="1108" operator="equal">
      <formula>"Alto"</formula>
    </cfRule>
  </conditionalFormatting>
  <conditionalFormatting sqref="G27">
    <cfRule type="cellIs" dxfId="1167" priority="1101" operator="equal">
      <formula>"Bajo"</formula>
    </cfRule>
    <cfRule type="cellIs" dxfId="1166" priority="1102" operator="equal">
      <formula>"Moderado "</formula>
    </cfRule>
    <cfRule type="cellIs" dxfId="1165" priority="1103" operator="equal">
      <formula>"Por encima del promedio"</formula>
    </cfRule>
    <cfRule type="cellIs" dxfId="1164" priority="1104" operator="equal">
      <formula>"Alto"</formula>
    </cfRule>
  </conditionalFormatting>
  <conditionalFormatting sqref="G28">
    <cfRule type="cellIs" dxfId="1163" priority="1097" operator="equal">
      <formula>"Bajo"</formula>
    </cfRule>
    <cfRule type="cellIs" dxfId="1162" priority="1098" operator="equal">
      <formula>"Moderado "</formula>
    </cfRule>
    <cfRule type="cellIs" dxfId="1161" priority="1099" operator="equal">
      <formula>"Por encima del promedio"</formula>
    </cfRule>
    <cfRule type="cellIs" dxfId="1160" priority="1100" operator="equal">
      <formula>"Alto"</formula>
    </cfRule>
  </conditionalFormatting>
  <conditionalFormatting sqref="L26">
    <cfRule type="cellIs" dxfId="1159" priority="1093" operator="equal">
      <formula>"Débil"</formula>
    </cfRule>
    <cfRule type="cellIs" dxfId="1158" priority="1094" operator="equal">
      <formula>"Requiere Mejora"</formula>
    </cfRule>
    <cfRule type="cellIs" dxfId="1157" priority="1095" operator="equal">
      <formula>"Aceptable"</formula>
    </cfRule>
    <cfRule type="cellIs" dxfId="1156" priority="1096" operator="equal">
      <formula>"Fuerte"</formula>
    </cfRule>
  </conditionalFormatting>
  <conditionalFormatting sqref="L27">
    <cfRule type="cellIs" dxfId="1155" priority="1089" operator="equal">
      <formula>"Débil"</formula>
    </cfRule>
    <cfRule type="cellIs" dxfId="1154" priority="1090" operator="equal">
      <formula>"Requiere Mejora"</formula>
    </cfRule>
    <cfRule type="cellIs" dxfId="1153" priority="1091" operator="equal">
      <formula>"Aceptable"</formula>
    </cfRule>
    <cfRule type="cellIs" dxfId="1152" priority="1092" operator="equal">
      <formula>"Fuerte"</formula>
    </cfRule>
  </conditionalFormatting>
  <conditionalFormatting sqref="L28">
    <cfRule type="cellIs" dxfId="1151" priority="1085" operator="equal">
      <formula>"Débil"</formula>
    </cfRule>
    <cfRule type="cellIs" dxfId="1150" priority="1086" operator="equal">
      <formula>"Requiere Mejora"</formula>
    </cfRule>
    <cfRule type="cellIs" dxfId="1149" priority="1087" operator="equal">
      <formula>"Aceptable"</formula>
    </cfRule>
    <cfRule type="cellIs" dxfId="1148" priority="1088" operator="equal">
      <formula>"Fuerte"</formula>
    </cfRule>
  </conditionalFormatting>
  <conditionalFormatting sqref="M26">
    <cfRule type="cellIs" dxfId="1147" priority="1081" operator="equal">
      <formula>"Bajo"</formula>
    </cfRule>
    <cfRule type="cellIs" dxfId="1146" priority="1082" operator="equal">
      <formula>"Moderado "</formula>
    </cfRule>
    <cfRule type="cellIs" dxfId="1145" priority="1083" operator="equal">
      <formula>"Por encima del promedio"</formula>
    </cfRule>
    <cfRule type="cellIs" dxfId="1144" priority="1084" operator="equal">
      <formula>"Alto"</formula>
    </cfRule>
  </conditionalFormatting>
  <conditionalFormatting sqref="M27">
    <cfRule type="cellIs" dxfId="1143" priority="1077" operator="equal">
      <formula>"Bajo"</formula>
    </cfRule>
    <cfRule type="cellIs" dxfId="1142" priority="1078" operator="equal">
      <formula>"Moderado "</formula>
    </cfRule>
    <cfRule type="cellIs" dxfId="1141" priority="1079" operator="equal">
      <formula>"Por encima del promedio"</formula>
    </cfRule>
    <cfRule type="cellIs" dxfId="1140" priority="1080" operator="equal">
      <formula>"Alto"</formula>
    </cfRule>
  </conditionalFormatting>
  <conditionalFormatting sqref="M28">
    <cfRule type="cellIs" dxfId="1139" priority="1073" operator="equal">
      <formula>"Bajo"</formula>
    </cfRule>
    <cfRule type="cellIs" dxfId="1138" priority="1074" operator="equal">
      <formula>"Moderado "</formula>
    </cfRule>
    <cfRule type="cellIs" dxfId="1137" priority="1075" operator="equal">
      <formula>"Por encima del promedio"</formula>
    </cfRule>
    <cfRule type="cellIs" dxfId="1136" priority="1076" operator="equal">
      <formula>"Alto"</formula>
    </cfRule>
  </conditionalFormatting>
  <conditionalFormatting sqref="G29">
    <cfRule type="cellIs" dxfId="1135" priority="1061" operator="equal">
      <formula>"Bajo"</formula>
    </cfRule>
    <cfRule type="cellIs" dxfId="1134" priority="1062" operator="equal">
      <formula>"Moderado "</formula>
    </cfRule>
    <cfRule type="cellIs" dxfId="1133" priority="1063" operator="equal">
      <formula>"Por encima del promedio"</formula>
    </cfRule>
    <cfRule type="cellIs" dxfId="1132" priority="1064" operator="equal">
      <formula>"Alto"</formula>
    </cfRule>
  </conditionalFormatting>
  <conditionalFormatting sqref="G30">
    <cfRule type="cellIs" dxfId="1131" priority="1057" operator="equal">
      <formula>"Bajo"</formula>
    </cfRule>
    <cfRule type="cellIs" dxfId="1130" priority="1058" operator="equal">
      <formula>"Moderado "</formula>
    </cfRule>
    <cfRule type="cellIs" dxfId="1129" priority="1059" operator="equal">
      <formula>"Por encima del promedio"</formula>
    </cfRule>
    <cfRule type="cellIs" dxfId="1128" priority="1060" operator="equal">
      <formula>"Alto"</formula>
    </cfRule>
  </conditionalFormatting>
  <conditionalFormatting sqref="G31">
    <cfRule type="cellIs" dxfId="1127" priority="1053" operator="equal">
      <formula>"Bajo"</formula>
    </cfRule>
    <cfRule type="cellIs" dxfId="1126" priority="1054" operator="equal">
      <formula>"Moderado "</formula>
    </cfRule>
    <cfRule type="cellIs" dxfId="1125" priority="1055" operator="equal">
      <formula>"Por encima del promedio"</formula>
    </cfRule>
    <cfRule type="cellIs" dxfId="1124" priority="1056" operator="equal">
      <formula>"Alto"</formula>
    </cfRule>
  </conditionalFormatting>
  <conditionalFormatting sqref="G32">
    <cfRule type="cellIs" dxfId="1123" priority="1049" operator="equal">
      <formula>"Bajo"</formula>
    </cfRule>
    <cfRule type="cellIs" dxfId="1122" priority="1050" operator="equal">
      <formula>"Moderado "</formula>
    </cfRule>
    <cfRule type="cellIs" dxfId="1121" priority="1051" operator="equal">
      <formula>"Por encima del promedio"</formula>
    </cfRule>
    <cfRule type="cellIs" dxfId="1120" priority="1052" operator="equal">
      <formula>"Alto"</formula>
    </cfRule>
  </conditionalFormatting>
  <conditionalFormatting sqref="G33">
    <cfRule type="cellIs" dxfId="1119" priority="1045" operator="equal">
      <formula>"Bajo"</formula>
    </cfRule>
    <cfRule type="cellIs" dxfId="1118" priority="1046" operator="equal">
      <formula>"Moderado "</formula>
    </cfRule>
    <cfRule type="cellIs" dxfId="1117" priority="1047" operator="equal">
      <formula>"Por encima del promedio"</formula>
    </cfRule>
    <cfRule type="cellIs" dxfId="1116" priority="1048" operator="equal">
      <formula>"Alto"</formula>
    </cfRule>
  </conditionalFormatting>
  <conditionalFormatting sqref="G34">
    <cfRule type="cellIs" dxfId="1115" priority="1041" operator="equal">
      <formula>"Bajo"</formula>
    </cfRule>
    <cfRule type="cellIs" dxfId="1114" priority="1042" operator="equal">
      <formula>"Moderado "</formula>
    </cfRule>
    <cfRule type="cellIs" dxfId="1113" priority="1043" operator="equal">
      <formula>"Por encima del promedio"</formula>
    </cfRule>
    <cfRule type="cellIs" dxfId="1112" priority="1044" operator="equal">
      <formula>"Alto"</formula>
    </cfRule>
  </conditionalFormatting>
  <conditionalFormatting sqref="G35">
    <cfRule type="cellIs" dxfId="1111" priority="1037" operator="equal">
      <formula>"Bajo"</formula>
    </cfRule>
    <cfRule type="cellIs" dxfId="1110" priority="1038" operator="equal">
      <formula>"Moderado "</formula>
    </cfRule>
    <cfRule type="cellIs" dxfId="1109" priority="1039" operator="equal">
      <formula>"Por encima del promedio"</formula>
    </cfRule>
    <cfRule type="cellIs" dxfId="1108" priority="1040" operator="equal">
      <formula>"Alto"</formula>
    </cfRule>
  </conditionalFormatting>
  <conditionalFormatting sqref="L29">
    <cfRule type="cellIs" dxfId="1107" priority="1033" operator="equal">
      <formula>"Débil"</formula>
    </cfRule>
    <cfRule type="cellIs" dxfId="1106" priority="1034" operator="equal">
      <formula>"Requiere Mejora"</formula>
    </cfRule>
    <cfRule type="cellIs" dxfId="1105" priority="1035" operator="equal">
      <formula>"Aceptable"</formula>
    </cfRule>
    <cfRule type="cellIs" dxfId="1104" priority="1036" operator="equal">
      <formula>"Fuerte"</formula>
    </cfRule>
  </conditionalFormatting>
  <conditionalFormatting sqref="L30">
    <cfRule type="cellIs" dxfId="1103" priority="1029" operator="equal">
      <formula>"Débil"</formula>
    </cfRule>
    <cfRule type="cellIs" dxfId="1102" priority="1030" operator="equal">
      <formula>"Requiere Mejora"</formula>
    </cfRule>
    <cfRule type="cellIs" dxfId="1101" priority="1031" operator="equal">
      <formula>"Aceptable"</formula>
    </cfRule>
    <cfRule type="cellIs" dxfId="1100" priority="1032" operator="equal">
      <formula>"Fuerte"</formula>
    </cfRule>
  </conditionalFormatting>
  <conditionalFormatting sqref="L31">
    <cfRule type="cellIs" dxfId="1099" priority="1025" operator="equal">
      <formula>"Débil"</formula>
    </cfRule>
    <cfRule type="cellIs" dxfId="1098" priority="1026" operator="equal">
      <formula>"Requiere Mejora"</formula>
    </cfRule>
    <cfRule type="cellIs" dxfId="1097" priority="1027" operator="equal">
      <formula>"Aceptable"</formula>
    </cfRule>
    <cfRule type="cellIs" dxfId="1096" priority="1028" operator="equal">
      <formula>"Fuerte"</formula>
    </cfRule>
  </conditionalFormatting>
  <conditionalFormatting sqref="L32">
    <cfRule type="cellIs" dxfId="1095" priority="1021" operator="equal">
      <formula>"Débil"</formula>
    </cfRule>
    <cfRule type="cellIs" dxfId="1094" priority="1022" operator="equal">
      <formula>"Requiere Mejora"</formula>
    </cfRule>
    <cfRule type="cellIs" dxfId="1093" priority="1023" operator="equal">
      <formula>"Aceptable"</formula>
    </cfRule>
    <cfRule type="cellIs" dxfId="1092" priority="1024" operator="equal">
      <formula>"Fuerte"</formula>
    </cfRule>
  </conditionalFormatting>
  <conditionalFormatting sqref="L33">
    <cfRule type="cellIs" dxfId="1091" priority="1017" operator="equal">
      <formula>"Débil"</formula>
    </cfRule>
    <cfRule type="cellIs" dxfId="1090" priority="1018" operator="equal">
      <formula>"Requiere Mejora"</formula>
    </cfRule>
    <cfRule type="cellIs" dxfId="1089" priority="1019" operator="equal">
      <formula>"Aceptable"</formula>
    </cfRule>
    <cfRule type="cellIs" dxfId="1088" priority="1020" operator="equal">
      <formula>"Fuerte"</formula>
    </cfRule>
  </conditionalFormatting>
  <conditionalFormatting sqref="L34">
    <cfRule type="cellIs" dxfId="1087" priority="1013" operator="equal">
      <formula>"Débil"</formula>
    </cfRule>
    <cfRule type="cellIs" dxfId="1086" priority="1014" operator="equal">
      <formula>"Requiere Mejora"</formula>
    </cfRule>
    <cfRule type="cellIs" dxfId="1085" priority="1015" operator="equal">
      <formula>"Aceptable"</formula>
    </cfRule>
    <cfRule type="cellIs" dxfId="1084" priority="1016" operator="equal">
      <formula>"Fuerte"</formula>
    </cfRule>
  </conditionalFormatting>
  <conditionalFormatting sqref="L35">
    <cfRule type="cellIs" dxfId="1083" priority="1009" operator="equal">
      <formula>"Débil"</formula>
    </cfRule>
    <cfRule type="cellIs" dxfId="1082" priority="1010" operator="equal">
      <formula>"Requiere Mejora"</formula>
    </cfRule>
    <cfRule type="cellIs" dxfId="1081" priority="1011" operator="equal">
      <formula>"Aceptable"</formula>
    </cfRule>
    <cfRule type="cellIs" dxfId="1080" priority="1012" operator="equal">
      <formula>"Fuerte"</formula>
    </cfRule>
  </conditionalFormatting>
  <conditionalFormatting sqref="M29">
    <cfRule type="cellIs" dxfId="1079" priority="1005" operator="equal">
      <formula>"Bajo"</formula>
    </cfRule>
    <cfRule type="cellIs" dxfId="1078" priority="1006" operator="equal">
      <formula>"Moderado "</formula>
    </cfRule>
    <cfRule type="cellIs" dxfId="1077" priority="1007" operator="equal">
      <formula>"Por encima del promedio"</formula>
    </cfRule>
    <cfRule type="cellIs" dxfId="1076" priority="1008" operator="equal">
      <formula>"Alto"</formula>
    </cfRule>
  </conditionalFormatting>
  <conditionalFormatting sqref="M30">
    <cfRule type="cellIs" dxfId="1075" priority="1001" operator="equal">
      <formula>"Bajo"</formula>
    </cfRule>
    <cfRule type="cellIs" dxfId="1074" priority="1002" operator="equal">
      <formula>"Moderado "</formula>
    </cfRule>
    <cfRule type="cellIs" dxfId="1073" priority="1003" operator="equal">
      <formula>"Por encima del promedio"</formula>
    </cfRule>
    <cfRule type="cellIs" dxfId="1072" priority="1004" operator="equal">
      <formula>"Alto"</formula>
    </cfRule>
  </conditionalFormatting>
  <conditionalFormatting sqref="M31">
    <cfRule type="cellIs" dxfId="1071" priority="997" operator="equal">
      <formula>"Bajo"</formula>
    </cfRule>
    <cfRule type="cellIs" dxfId="1070" priority="998" operator="equal">
      <formula>"Moderado "</formula>
    </cfRule>
    <cfRule type="cellIs" dxfId="1069" priority="999" operator="equal">
      <formula>"Por encima del promedio"</formula>
    </cfRule>
    <cfRule type="cellIs" dxfId="1068" priority="1000" operator="equal">
      <formula>"Alto"</formula>
    </cfRule>
  </conditionalFormatting>
  <conditionalFormatting sqref="M32">
    <cfRule type="cellIs" dxfId="1067" priority="993" operator="equal">
      <formula>"Bajo"</formula>
    </cfRule>
    <cfRule type="cellIs" dxfId="1066" priority="994" operator="equal">
      <formula>"Moderado "</formula>
    </cfRule>
    <cfRule type="cellIs" dxfId="1065" priority="995" operator="equal">
      <formula>"Por encima del promedio"</formula>
    </cfRule>
    <cfRule type="cellIs" dxfId="1064" priority="996" operator="equal">
      <formula>"Alto"</formula>
    </cfRule>
  </conditionalFormatting>
  <conditionalFormatting sqref="M33">
    <cfRule type="cellIs" dxfId="1063" priority="989" operator="equal">
      <formula>"Bajo"</formula>
    </cfRule>
    <cfRule type="cellIs" dxfId="1062" priority="990" operator="equal">
      <formula>"Moderado "</formula>
    </cfRule>
    <cfRule type="cellIs" dxfId="1061" priority="991" operator="equal">
      <formula>"Por encima del promedio"</formula>
    </cfRule>
    <cfRule type="cellIs" dxfId="1060" priority="992" operator="equal">
      <formula>"Alto"</formula>
    </cfRule>
  </conditionalFormatting>
  <conditionalFormatting sqref="M34">
    <cfRule type="cellIs" dxfId="1059" priority="985" operator="equal">
      <formula>"Bajo"</formula>
    </cfRule>
    <cfRule type="cellIs" dxfId="1058" priority="986" operator="equal">
      <formula>"Moderado "</formula>
    </cfRule>
    <cfRule type="cellIs" dxfId="1057" priority="987" operator="equal">
      <formula>"Por encima del promedio"</formula>
    </cfRule>
    <cfRule type="cellIs" dxfId="1056" priority="988" operator="equal">
      <formula>"Alto"</formula>
    </cfRule>
  </conditionalFormatting>
  <conditionalFormatting sqref="M35">
    <cfRule type="cellIs" dxfId="1055" priority="981" operator="equal">
      <formula>"Bajo"</formula>
    </cfRule>
    <cfRule type="cellIs" dxfId="1054" priority="982" operator="equal">
      <formula>"Moderado "</formula>
    </cfRule>
    <cfRule type="cellIs" dxfId="1053" priority="983" operator="equal">
      <formula>"Por encima del promedio"</formula>
    </cfRule>
    <cfRule type="cellIs" dxfId="1052" priority="984" operator="equal">
      <formula>"Alto"</formula>
    </cfRule>
  </conditionalFormatting>
  <conditionalFormatting sqref="L66">
    <cfRule type="cellIs" dxfId="1051" priority="969" operator="equal">
      <formula>"Fuerte"</formula>
    </cfRule>
    <cfRule type="cellIs" dxfId="1050" priority="970" operator="equal">
      <formula>"Aceptable"</formula>
    </cfRule>
    <cfRule type="cellIs" dxfId="1049" priority="971" operator="equal">
      <formula>"Requiere mejora"</formula>
    </cfRule>
    <cfRule type="cellIs" dxfId="1048" priority="972" operator="equal">
      <formula>"Debil"</formula>
    </cfRule>
  </conditionalFormatting>
  <conditionalFormatting sqref="G36">
    <cfRule type="cellIs" dxfId="1047" priority="953" operator="equal">
      <formula>"Bajo"</formula>
    </cfRule>
    <cfRule type="cellIs" dxfId="1046" priority="954" operator="equal">
      <formula>"Moderado "</formula>
    </cfRule>
    <cfRule type="cellIs" dxfId="1045" priority="955" operator="equal">
      <formula>"Por encima del promedio"</formula>
    </cfRule>
    <cfRule type="cellIs" dxfId="1044" priority="956" operator="equal">
      <formula>"Alto"</formula>
    </cfRule>
  </conditionalFormatting>
  <conditionalFormatting sqref="G37">
    <cfRule type="cellIs" dxfId="1043" priority="949" operator="equal">
      <formula>"Bajo"</formula>
    </cfRule>
    <cfRule type="cellIs" dxfId="1042" priority="950" operator="equal">
      <formula>"Moderado "</formula>
    </cfRule>
    <cfRule type="cellIs" dxfId="1041" priority="951" operator="equal">
      <formula>"Por encima del promedio"</formula>
    </cfRule>
    <cfRule type="cellIs" dxfId="1040" priority="952" operator="equal">
      <formula>"Alto"</formula>
    </cfRule>
  </conditionalFormatting>
  <conditionalFormatting sqref="G38">
    <cfRule type="cellIs" dxfId="1039" priority="945" operator="equal">
      <formula>"Bajo"</formula>
    </cfRule>
    <cfRule type="cellIs" dxfId="1038" priority="946" operator="equal">
      <formula>"Moderado "</formula>
    </cfRule>
    <cfRule type="cellIs" dxfId="1037" priority="947" operator="equal">
      <formula>"Por encima del promedio"</formula>
    </cfRule>
    <cfRule type="cellIs" dxfId="1036" priority="948" operator="equal">
      <formula>"Alto"</formula>
    </cfRule>
  </conditionalFormatting>
  <conditionalFormatting sqref="G39">
    <cfRule type="cellIs" dxfId="1035" priority="941" operator="equal">
      <formula>"Bajo"</formula>
    </cfRule>
    <cfRule type="cellIs" dxfId="1034" priority="942" operator="equal">
      <formula>"Moderado "</formula>
    </cfRule>
    <cfRule type="cellIs" dxfId="1033" priority="943" operator="equal">
      <formula>"Por encima del promedio"</formula>
    </cfRule>
    <cfRule type="cellIs" dxfId="1032" priority="944" operator="equal">
      <formula>"Alto"</formula>
    </cfRule>
  </conditionalFormatting>
  <conditionalFormatting sqref="G40">
    <cfRule type="cellIs" dxfId="1031" priority="937" operator="equal">
      <formula>"Bajo"</formula>
    </cfRule>
    <cfRule type="cellIs" dxfId="1030" priority="938" operator="equal">
      <formula>"Moderado "</formula>
    </cfRule>
    <cfRule type="cellIs" dxfId="1029" priority="939" operator="equal">
      <formula>"Por encima del promedio"</formula>
    </cfRule>
    <cfRule type="cellIs" dxfId="1028" priority="940" operator="equal">
      <formula>"Alto"</formula>
    </cfRule>
  </conditionalFormatting>
  <conditionalFormatting sqref="L36">
    <cfRule type="cellIs" dxfId="1027" priority="933" operator="equal">
      <formula>"Débil"</formula>
    </cfRule>
    <cfRule type="cellIs" dxfId="1026" priority="934" operator="equal">
      <formula>"Requiere Mejora"</formula>
    </cfRule>
    <cfRule type="cellIs" dxfId="1025" priority="935" operator="equal">
      <formula>"Aceptable"</formula>
    </cfRule>
    <cfRule type="cellIs" dxfId="1024" priority="936" operator="equal">
      <formula>"Fuerte"</formula>
    </cfRule>
  </conditionalFormatting>
  <conditionalFormatting sqref="L37">
    <cfRule type="cellIs" dxfId="1023" priority="929" operator="equal">
      <formula>"Débil"</formula>
    </cfRule>
    <cfRule type="cellIs" dxfId="1022" priority="930" operator="equal">
      <formula>"Requiere Mejora"</formula>
    </cfRule>
    <cfRule type="cellIs" dxfId="1021" priority="931" operator="equal">
      <formula>"Aceptable"</formula>
    </cfRule>
    <cfRule type="cellIs" dxfId="1020" priority="932" operator="equal">
      <formula>"Fuerte"</formula>
    </cfRule>
  </conditionalFormatting>
  <conditionalFormatting sqref="L38">
    <cfRule type="cellIs" dxfId="1019" priority="925" operator="equal">
      <formula>"Débil"</formula>
    </cfRule>
    <cfRule type="cellIs" dxfId="1018" priority="926" operator="equal">
      <formula>"Requiere Mejora"</formula>
    </cfRule>
    <cfRule type="cellIs" dxfId="1017" priority="927" operator="equal">
      <formula>"Aceptable"</formula>
    </cfRule>
    <cfRule type="cellIs" dxfId="1016" priority="928" operator="equal">
      <formula>"Fuerte"</formula>
    </cfRule>
  </conditionalFormatting>
  <conditionalFormatting sqref="L39">
    <cfRule type="cellIs" dxfId="1015" priority="921" operator="equal">
      <formula>"Débil"</formula>
    </cfRule>
    <cfRule type="cellIs" dxfId="1014" priority="922" operator="equal">
      <formula>"Requiere Mejora"</formula>
    </cfRule>
    <cfRule type="cellIs" dxfId="1013" priority="923" operator="equal">
      <formula>"Aceptable"</formula>
    </cfRule>
    <cfRule type="cellIs" dxfId="1012" priority="924" operator="equal">
      <formula>"Fuerte"</formula>
    </cfRule>
  </conditionalFormatting>
  <conditionalFormatting sqref="L40">
    <cfRule type="cellIs" dxfId="1011" priority="917" operator="equal">
      <formula>"Débil"</formula>
    </cfRule>
    <cfRule type="cellIs" dxfId="1010" priority="918" operator="equal">
      <formula>"Requiere Mejora"</formula>
    </cfRule>
    <cfRule type="cellIs" dxfId="1009" priority="919" operator="equal">
      <formula>"Aceptable"</formula>
    </cfRule>
    <cfRule type="cellIs" dxfId="1008" priority="920" operator="equal">
      <formula>"Fuerte"</formula>
    </cfRule>
  </conditionalFormatting>
  <conditionalFormatting sqref="M36">
    <cfRule type="cellIs" dxfId="1007" priority="913" operator="equal">
      <formula>"Bajo"</formula>
    </cfRule>
    <cfRule type="cellIs" dxfId="1006" priority="914" operator="equal">
      <formula>"Moderado "</formula>
    </cfRule>
    <cfRule type="cellIs" dxfId="1005" priority="915" operator="equal">
      <formula>"Por encima del promedio"</formula>
    </cfRule>
    <cfRule type="cellIs" dxfId="1004" priority="916" operator="equal">
      <formula>"Alto"</formula>
    </cfRule>
  </conditionalFormatting>
  <conditionalFormatting sqref="M37">
    <cfRule type="cellIs" dxfId="1003" priority="909" operator="equal">
      <formula>"Bajo"</formula>
    </cfRule>
    <cfRule type="cellIs" dxfId="1002" priority="910" operator="equal">
      <formula>"Moderado "</formula>
    </cfRule>
    <cfRule type="cellIs" dxfId="1001" priority="911" operator="equal">
      <formula>"Por encima del promedio"</formula>
    </cfRule>
    <cfRule type="cellIs" dxfId="1000" priority="912" operator="equal">
      <formula>"Alto"</formula>
    </cfRule>
  </conditionalFormatting>
  <conditionalFormatting sqref="M38">
    <cfRule type="cellIs" dxfId="999" priority="905" operator="equal">
      <formula>"Bajo"</formula>
    </cfRule>
    <cfRule type="cellIs" dxfId="998" priority="906" operator="equal">
      <formula>"Moderado "</formula>
    </cfRule>
    <cfRule type="cellIs" dxfId="997" priority="907" operator="equal">
      <formula>"Por encima del promedio"</formula>
    </cfRule>
    <cfRule type="cellIs" dxfId="996" priority="908" operator="equal">
      <formula>"Alto"</formula>
    </cfRule>
  </conditionalFormatting>
  <conditionalFormatting sqref="M39">
    <cfRule type="cellIs" dxfId="995" priority="901" operator="equal">
      <formula>"Bajo"</formula>
    </cfRule>
    <cfRule type="cellIs" dxfId="994" priority="902" operator="equal">
      <formula>"Moderado "</formula>
    </cfRule>
    <cfRule type="cellIs" dxfId="993" priority="903" operator="equal">
      <formula>"Por encima del promedio"</formula>
    </cfRule>
    <cfRule type="cellIs" dxfId="992" priority="904" operator="equal">
      <formula>"Alto"</formula>
    </cfRule>
  </conditionalFormatting>
  <conditionalFormatting sqref="M40">
    <cfRule type="cellIs" dxfId="991" priority="897" operator="equal">
      <formula>"Bajo"</formula>
    </cfRule>
    <cfRule type="cellIs" dxfId="990" priority="898" operator="equal">
      <formula>"Moderado "</formula>
    </cfRule>
    <cfRule type="cellIs" dxfId="989" priority="899" operator="equal">
      <formula>"Por encima del promedio"</formula>
    </cfRule>
    <cfRule type="cellIs" dxfId="988" priority="900" operator="equal">
      <formula>"Alto"</formula>
    </cfRule>
  </conditionalFormatting>
  <conditionalFormatting sqref="G41">
    <cfRule type="cellIs" dxfId="987" priority="893" operator="equal">
      <formula>"Bajo"</formula>
    </cfRule>
    <cfRule type="cellIs" dxfId="986" priority="894" operator="equal">
      <formula>"Moderado "</formula>
    </cfRule>
    <cfRule type="cellIs" dxfId="985" priority="895" operator="equal">
      <formula>"Por encima del promedio"</formula>
    </cfRule>
    <cfRule type="cellIs" dxfId="984" priority="896" operator="equal">
      <formula>"Alto"</formula>
    </cfRule>
  </conditionalFormatting>
  <conditionalFormatting sqref="G42">
    <cfRule type="cellIs" dxfId="983" priority="889" operator="equal">
      <formula>"Bajo"</formula>
    </cfRule>
    <cfRule type="cellIs" dxfId="982" priority="890" operator="equal">
      <formula>"Moderado "</formula>
    </cfRule>
    <cfRule type="cellIs" dxfId="981" priority="891" operator="equal">
      <formula>"Por encima del promedio"</formula>
    </cfRule>
    <cfRule type="cellIs" dxfId="980" priority="892" operator="equal">
      <formula>"Alto"</formula>
    </cfRule>
  </conditionalFormatting>
  <conditionalFormatting sqref="G43">
    <cfRule type="cellIs" dxfId="979" priority="885" operator="equal">
      <formula>"Bajo"</formula>
    </cfRule>
    <cfRule type="cellIs" dxfId="978" priority="886" operator="equal">
      <formula>"Moderado "</formula>
    </cfRule>
    <cfRule type="cellIs" dxfId="977" priority="887" operator="equal">
      <formula>"Por encima del promedio"</formula>
    </cfRule>
    <cfRule type="cellIs" dxfId="976" priority="888" operator="equal">
      <formula>"Alto"</formula>
    </cfRule>
  </conditionalFormatting>
  <conditionalFormatting sqref="G44">
    <cfRule type="cellIs" dxfId="975" priority="881" operator="equal">
      <formula>"Bajo"</formula>
    </cfRule>
    <cfRule type="cellIs" dxfId="974" priority="882" operator="equal">
      <formula>"Moderado "</formula>
    </cfRule>
    <cfRule type="cellIs" dxfId="973" priority="883" operator="equal">
      <formula>"Por encima del promedio"</formula>
    </cfRule>
    <cfRule type="cellIs" dxfId="972" priority="884" operator="equal">
      <formula>"Alto"</formula>
    </cfRule>
  </conditionalFormatting>
  <conditionalFormatting sqref="G45">
    <cfRule type="cellIs" dxfId="971" priority="877" operator="equal">
      <formula>"Bajo"</formula>
    </cfRule>
    <cfRule type="cellIs" dxfId="970" priority="878" operator="equal">
      <formula>"Moderado "</formula>
    </cfRule>
    <cfRule type="cellIs" dxfId="969" priority="879" operator="equal">
      <formula>"Por encima del promedio"</formula>
    </cfRule>
    <cfRule type="cellIs" dxfId="968" priority="880" operator="equal">
      <formula>"Alto"</formula>
    </cfRule>
  </conditionalFormatting>
  <conditionalFormatting sqref="G46">
    <cfRule type="cellIs" dxfId="967" priority="873" operator="equal">
      <formula>"Bajo"</formula>
    </cfRule>
    <cfRule type="cellIs" dxfId="966" priority="874" operator="equal">
      <formula>"Moderado "</formula>
    </cfRule>
    <cfRule type="cellIs" dxfId="965" priority="875" operator="equal">
      <formula>"Por encima del promedio"</formula>
    </cfRule>
    <cfRule type="cellIs" dxfId="964" priority="876" operator="equal">
      <formula>"Alto"</formula>
    </cfRule>
  </conditionalFormatting>
  <conditionalFormatting sqref="G47">
    <cfRule type="cellIs" dxfId="963" priority="869" operator="equal">
      <formula>"Bajo"</formula>
    </cfRule>
    <cfRule type="cellIs" dxfId="962" priority="870" operator="equal">
      <formula>"Moderado "</formula>
    </cfRule>
    <cfRule type="cellIs" dxfId="961" priority="871" operator="equal">
      <formula>"Por encima del promedio"</formula>
    </cfRule>
    <cfRule type="cellIs" dxfId="960" priority="872" operator="equal">
      <formula>"Alto"</formula>
    </cfRule>
  </conditionalFormatting>
  <conditionalFormatting sqref="G48">
    <cfRule type="cellIs" dxfId="959" priority="865" operator="equal">
      <formula>"Bajo"</formula>
    </cfRule>
    <cfRule type="cellIs" dxfId="958" priority="866" operator="equal">
      <formula>"Moderado "</formula>
    </cfRule>
    <cfRule type="cellIs" dxfId="957" priority="867" operator="equal">
      <formula>"Por encima del promedio"</formula>
    </cfRule>
    <cfRule type="cellIs" dxfId="956" priority="868" operator="equal">
      <formula>"Alto"</formula>
    </cfRule>
  </conditionalFormatting>
  <conditionalFormatting sqref="G49">
    <cfRule type="cellIs" dxfId="955" priority="861" operator="equal">
      <formula>"Bajo"</formula>
    </cfRule>
    <cfRule type="cellIs" dxfId="954" priority="862" operator="equal">
      <formula>"Moderado "</formula>
    </cfRule>
    <cfRule type="cellIs" dxfId="953" priority="863" operator="equal">
      <formula>"Por encima del promedio"</formula>
    </cfRule>
    <cfRule type="cellIs" dxfId="952" priority="864" operator="equal">
      <formula>"Alto"</formula>
    </cfRule>
  </conditionalFormatting>
  <conditionalFormatting sqref="G50">
    <cfRule type="cellIs" dxfId="951" priority="857" operator="equal">
      <formula>"Bajo"</formula>
    </cfRule>
    <cfRule type="cellIs" dxfId="950" priority="858" operator="equal">
      <formula>"Moderado "</formula>
    </cfRule>
    <cfRule type="cellIs" dxfId="949" priority="859" operator="equal">
      <formula>"Por encima del promedio"</formula>
    </cfRule>
    <cfRule type="cellIs" dxfId="948" priority="860" operator="equal">
      <formula>"Alto"</formula>
    </cfRule>
  </conditionalFormatting>
  <conditionalFormatting sqref="G51">
    <cfRule type="cellIs" dxfId="947" priority="853" operator="equal">
      <formula>"Bajo"</formula>
    </cfRule>
    <cfRule type="cellIs" dxfId="946" priority="854" operator="equal">
      <formula>"Moderado "</formula>
    </cfRule>
    <cfRule type="cellIs" dxfId="945" priority="855" operator="equal">
      <formula>"Por encima del promedio"</formula>
    </cfRule>
    <cfRule type="cellIs" dxfId="944" priority="856" operator="equal">
      <formula>"Alto"</formula>
    </cfRule>
  </conditionalFormatting>
  <conditionalFormatting sqref="G52">
    <cfRule type="cellIs" dxfId="943" priority="849" operator="equal">
      <formula>"Bajo"</formula>
    </cfRule>
    <cfRule type="cellIs" dxfId="942" priority="850" operator="equal">
      <formula>"Moderado "</formula>
    </cfRule>
    <cfRule type="cellIs" dxfId="941" priority="851" operator="equal">
      <formula>"Por encima del promedio"</formula>
    </cfRule>
    <cfRule type="cellIs" dxfId="940" priority="852" operator="equal">
      <formula>"Alto"</formula>
    </cfRule>
  </conditionalFormatting>
  <conditionalFormatting sqref="G53">
    <cfRule type="cellIs" dxfId="939" priority="845" operator="equal">
      <formula>"Bajo"</formula>
    </cfRule>
    <cfRule type="cellIs" dxfId="938" priority="846" operator="equal">
      <formula>"Moderado "</formula>
    </cfRule>
    <cfRule type="cellIs" dxfId="937" priority="847" operator="equal">
      <formula>"Por encima del promedio"</formula>
    </cfRule>
    <cfRule type="cellIs" dxfId="936" priority="848" operator="equal">
      <formula>"Alto"</formula>
    </cfRule>
  </conditionalFormatting>
  <conditionalFormatting sqref="G54">
    <cfRule type="cellIs" dxfId="935" priority="841" operator="equal">
      <formula>"Bajo"</formula>
    </cfRule>
    <cfRule type="cellIs" dxfId="934" priority="842" operator="equal">
      <formula>"Moderado "</formula>
    </cfRule>
    <cfRule type="cellIs" dxfId="933" priority="843" operator="equal">
      <formula>"Por encima del promedio"</formula>
    </cfRule>
    <cfRule type="cellIs" dxfId="932" priority="844" operator="equal">
      <formula>"Alto"</formula>
    </cfRule>
  </conditionalFormatting>
  <conditionalFormatting sqref="G55">
    <cfRule type="cellIs" dxfId="931" priority="837" operator="equal">
      <formula>"Bajo"</formula>
    </cfRule>
    <cfRule type="cellIs" dxfId="930" priority="838" operator="equal">
      <formula>"Moderado "</formula>
    </cfRule>
    <cfRule type="cellIs" dxfId="929" priority="839" operator="equal">
      <formula>"Por encima del promedio"</formula>
    </cfRule>
    <cfRule type="cellIs" dxfId="928" priority="840" operator="equal">
      <formula>"Alto"</formula>
    </cfRule>
  </conditionalFormatting>
  <conditionalFormatting sqref="G56">
    <cfRule type="cellIs" dxfId="927" priority="833" operator="equal">
      <formula>"Bajo"</formula>
    </cfRule>
    <cfRule type="cellIs" dxfId="926" priority="834" operator="equal">
      <formula>"Moderado "</formula>
    </cfRule>
    <cfRule type="cellIs" dxfId="925" priority="835" operator="equal">
      <formula>"Por encima del promedio"</formula>
    </cfRule>
    <cfRule type="cellIs" dxfId="924" priority="836" operator="equal">
      <formula>"Alto"</formula>
    </cfRule>
  </conditionalFormatting>
  <conditionalFormatting sqref="L41">
    <cfRule type="cellIs" dxfId="923" priority="829" operator="equal">
      <formula>"Débil"</formula>
    </cfRule>
    <cfRule type="cellIs" dxfId="922" priority="830" operator="equal">
      <formula>"Requiere Mejora"</formula>
    </cfRule>
    <cfRule type="cellIs" dxfId="921" priority="831" operator="equal">
      <formula>"Aceptable"</formula>
    </cfRule>
    <cfRule type="cellIs" dxfId="920" priority="832" operator="equal">
      <formula>"Fuerte"</formula>
    </cfRule>
  </conditionalFormatting>
  <conditionalFormatting sqref="L42">
    <cfRule type="cellIs" dxfId="919" priority="825" operator="equal">
      <formula>"Débil"</formula>
    </cfRule>
    <cfRule type="cellIs" dxfId="918" priority="826" operator="equal">
      <formula>"Requiere Mejora"</formula>
    </cfRule>
    <cfRule type="cellIs" dxfId="917" priority="827" operator="equal">
      <formula>"Aceptable"</formula>
    </cfRule>
    <cfRule type="cellIs" dxfId="916" priority="828" operator="equal">
      <formula>"Fuerte"</formula>
    </cfRule>
  </conditionalFormatting>
  <conditionalFormatting sqref="L43">
    <cfRule type="cellIs" dxfId="915" priority="821" operator="equal">
      <formula>"Débil"</formula>
    </cfRule>
    <cfRule type="cellIs" dxfId="914" priority="822" operator="equal">
      <formula>"Requiere Mejora"</formula>
    </cfRule>
    <cfRule type="cellIs" dxfId="913" priority="823" operator="equal">
      <formula>"Aceptable"</formula>
    </cfRule>
    <cfRule type="cellIs" dxfId="912" priority="824" operator="equal">
      <formula>"Fuerte"</formula>
    </cfRule>
  </conditionalFormatting>
  <conditionalFormatting sqref="L44">
    <cfRule type="cellIs" dxfId="911" priority="817" operator="equal">
      <formula>"Débil"</formula>
    </cfRule>
    <cfRule type="cellIs" dxfId="910" priority="818" operator="equal">
      <formula>"Requiere Mejora"</formula>
    </cfRule>
    <cfRule type="cellIs" dxfId="909" priority="819" operator="equal">
      <formula>"Aceptable"</formula>
    </cfRule>
    <cfRule type="cellIs" dxfId="908" priority="820" operator="equal">
      <formula>"Fuerte"</formula>
    </cfRule>
  </conditionalFormatting>
  <conditionalFormatting sqref="L45">
    <cfRule type="cellIs" dxfId="907" priority="813" operator="equal">
      <formula>"Débil"</formula>
    </cfRule>
    <cfRule type="cellIs" dxfId="906" priority="814" operator="equal">
      <formula>"Requiere Mejora"</formula>
    </cfRule>
    <cfRule type="cellIs" dxfId="905" priority="815" operator="equal">
      <formula>"Aceptable"</formula>
    </cfRule>
    <cfRule type="cellIs" dxfId="904" priority="816" operator="equal">
      <formula>"Fuerte"</formula>
    </cfRule>
  </conditionalFormatting>
  <conditionalFormatting sqref="L46">
    <cfRule type="cellIs" dxfId="903" priority="809" operator="equal">
      <formula>"Débil"</formula>
    </cfRule>
    <cfRule type="cellIs" dxfId="902" priority="810" operator="equal">
      <formula>"Requiere Mejora"</formula>
    </cfRule>
    <cfRule type="cellIs" dxfId="901" priority="811" operator="equal">
      <formula>"Aceptable"</formula>
    </cfRule>
    <cfRule type="cellIs" dxfId="900" priority="812" operator="equal">
      <formula>"Fuerte"</formula>
    </cfRule>
  </conditionalFormatting>
  <conditionalFormatting sqref="L47">
    <cfRule type="cellIs" dxfId="899" priority="805" operator="equal">
      <formula>"Débil"</formula>
    </cfRule>
    <cfRule type="cellIs" dxfId="898" priority="806" operator="equal">
      <formula>"Requiere Mejora"</formula>
    </cfRule>
    <cfRule type="cellIs" dxfId="897" priority="807" operator="equal">
      <formula>"Aceptable"</formula>
    </cfRule>
    <cfRule type="cellIs" dxfId="896" priority="808" operator="equal">
      <formula>"Fuerte"</formula>
    </cfRule>
  </conditionalFormatting>
  <conditionalFormatting sqref="L48">
    <cfRule type="cellIs" dxfId="895" priority="801" operator="equal">
      <formula>"Débil"</formula>
    </cfRule>
    <cfRule type="cellIs" dxfId="894" priority="802" operator="equal">
      <formula>"Requiere Mejora"</formula>
    </cfRule>
    <cfRule type="cellIs" dxfId="893" priority="803" operator="equal">
      <formula>"Aceptable"</formula>
    </cfRule>
    <cfRule type="cellIs" dxfId="892" priority="804" operator="equal">
      <formula>"Fuerte"</formula>
    </cfRule>
  </conditionalFormatting>
  <conditionalFormatting sqref="L49">
    <cfRule type="cellIs" dxfId="891" priority="797" operator="equal">
      <formula>"Débil"</formula>
    </cfRule>
    <cfRule type="cellIs" dxfId="890" priority="798" operator="equal">
      <formula>"Requiere Mejora"</formula>
    </cfRule>
    <cfRule type="cellIs" dxfId="889" priority="799" operator="equal">
      <formula>"Aceptable"</formula>
    </cfRule>
    <cfRule type="cellIs" dxfId="888" priority="800" operator="equal">
      <formula>"Fuerte"</formula>
    </cfRule>
  </conditionalFormatting>
  <conditionalFormatting sqref="L50">
    <cfRule type="cellIs" dxfId="887" priority="793" operator="equal">
      <formula>"Débil"</formula>
    </cfRule>
    <cfRule type="cellIs" dxfId="886" priority="794" operator="equal">
      <formula>"Requiere Mejora"</formula>
    </cfRule>
    <cfRule type="cellIs" dxfId="885" priority="795" operator="equal">
      <formula>"Aceptable"</formula>
    </cfRule>
    <cfRule type="cellIs" dxfId="884" priority="796" operator="equal">
      <formula>"Fuerte"</formula>
    </cfRule>
  </conditionalFormatting>
  <conditionalFormatting sqref="L51">
    <cfRule type="cellIs" dxfId="883" priority="789" operator="equal">
      <formula>"Débil"</formula>
    </cfRule>
    <cfRule type="cellIs" dxfId="882" priority="790" operator="equal">
      <formula>"Requiere Mejora"</formula>
    </cfRule>
    <cfRule type="cellIs" dxfId="881" priority="791" operator="equal">
      <formula>"Aceptable"</formula>
    </cfRule>
    <cfRule type="cellIs" dxfId="880" priority="792" operator="equal">
      <formula>"Fuerte"</formula>
    </cfRule>
  </conditionalFormatting>
  <conditionalFormatting sqref="L52">
    <cfRule type="cellIs" dxfId="879" priority="785" operator="equal">
      <formula>"Débil"</formula>
    </cfRule>
    <cfRule type="cellIs" dxfId="878" priority="786" operator="equal">
      <formula>"Requiere Mejora"</formula>
    </cfRule>
    <cfRule type="cellIs" dxfId="877" priority="787" operator="equal">
      <formula>"Aceptable"</formula>
    </cfRule>
    <cfRule type="cellIs" dxfId="876" priority="788" operator="equal">
      <formula>"Fuerte"</formula>
    </cfRule>
  </conditionalFormatting>
  <conditionalFormatting sqref="L53">
    <cfRule type="cellIs" dxfId="875" priority="781" operator="equal">
      <formula>"Débil"</formula>
    </cfRule>
    <cfRule type="cellIs" dxfId="874" priority="782" operator="equal">
      <formula>"Requiere Mejora"</formula>
    </cfRule>
    <cfRule type="cellIs" dxfId="873" priority="783" operator="equal">
      <formula>"Aceptable"</formula>
    </cfRule>
    <cfRule type="cellIs" dxfId="872" priority="784" operator="equal">
      <formula>"Fuerte"</formula>
    </cfRule>
  </conditionalFormatting>
  <conditionalFormatting sqref="L54">
    <cfRule type="cellIs" dxfId="871" priority="777" operator="equal">
      <formula>"Débil"</formula>
    </cfRule>
    <cfRule type="cellIs" dxfId="870" priority="778" operator="equal">
      <formula>"Requiere Mejora"</formula>
    </cfRule>
    <cfRule type="cellIs" dxfId="869" priority="779" operator="equal">
      <formula>"Aceptable"</formula>
    </cfRule>
    <cfRule type="cellIs" dxfId="868" priority="780" operator="equal">
      <formula>"Fuerte"</formula>
    </cfRule>
  </conditionalFormatting>
  <conditionalFormatting sqref="L55">
    <cfRule type="cellIs" dxfId="867" priority="773" operator="equal">
      <formula>"Débil"</formula>
    </cfRule>
    <cfRule type="cellIs" dxfId="866" priority="774" operator="equal">
      <formula>"Requiere Mejora"</formula>
    </cfRule>
    <cfRule type="cellIs" dxfId="865" priority="775" operator="equal">
      <formula>"Aceptable"</formula>
    </cfRule>
    <cfRule type="cellIs" dxfId="864" priority="776" operator="equal">
      <formula>"Fuerte"</formula>
    </cfRule>
  </conditionalFormatting>
  <conditionalFormatting sqref="L56">
    <cfRule type="cellIs" dxfId="863" priority="769" operator="equal">
      <formula>"Débil"</formula>
    </cfRule>
    <cfRule type="cellIs" dxfId="862" priority="770" operator="equal">
      <formula>"Requiere Mejora"</formula>
    </cfRule>
    <cfRule type="cellIs" dxfId="861" priority="771" operator="equal">
      <formula>"Aceptable"</formula>
    </cfRule>
    <cfRule type="cellIs" dxfId="860" priority="772" operator="equal">
      <formula>"Fuerte"</formula>
    </cfRule>
  </conditionalFormatting>
  <conditionalFormatting sqref="M41">
    <cfRule type="cellIs" dxfId="859" priority="765" operator="equal">
      <formula>"Bajo"</formula>
    </cfRule>
    <cfRule type="cellIs" dxfId="858" priority="766" operator="equal">
      <formula>"Moderado "</formula>
    </cfRule>
    <cfRule type="cellIs" dxfId="857" priority="767" operator="equal">
      <formula>"Por encima del promedio"</formula>
    </cfRule>
    <cfRule type="cellIs" dxfId="856" priority="768" operator="equal">
      <formula>"Alto"</formula>
    </cfRule>
  </conditionalFormatting>
  <conditionalFormatting sqref="M42">
    <cfRule type="cellIs" dxfId="855" priority="761" operator="equal">
      <formula>"Bajo"</formula>
    </cfRule>
    <cfRule type="cellIs" dxfId="854" priority="762" operator="equal">
      <formula>"Moderado "</formula>
    </cfRule>
    <cfRule type="cellIs" dxfId="853" priority="763" operator="equal">
      <formula>"Por encima del promedio"</formula>
    </cfRule>
    <cfRule type="cellIs" dxfId="852" priority="764" operator="equal">
      <formula>"Alto"</formula>
    </cfRule>
  </conditionalFormatting>
  <conditionalFormatting sqref="M43">
    <cfRule type="cellIs" dxfId="851" priority="757" operator="equal">
      <formula>"Bajo"</formula>
    </cfRule>
    <cfRule type="cellIs" dxfId="850" priority="758" operator="equal">
      <formula>"Moderado "</formula>
    </cfRule>
    <cfRule type="cellIs" dxfId="849" priority="759" operator="equal">
      <formula>"Por encima del promedio"</formula>
    </cfRule>
    <cfRule type="cellIs" dxfId="848" priority="760" operator="equal">
      <formula>"Alto"</formula>
    </cfRule>
  </conditionalFormatting>
  <conditionalFormatting sqref="M44:M50">
    <cfRule type="cellIs" dxfId="847" priority="753" operator="equal">
      <formula>"Bajo"</formula>
    </cfRule>
    <cfRule type="cellIs" dxfId="846" priority="754" operator="equal">
      <formula>"Moderado "</formula>
    </cfRule>
    <cfRule type="cellIs" dxfId="845" priority="755" operator="equal">
      <formula>"Por encima del promedio"</formula>
    </cfRule>
    <cfRule type="cellIs" dxfId="844" priority="756" operator="equal">
      <formula>"Alto"</formula>
    </cfRule>
  </conditionalFormatting>
  <conditionalFormatting sqref="M51">
    <cfRule type="cellIs" dxfId="843" priority="749" operator="equal">
      <formula>"Bajo"</formula>
    </cfRule>
    <cfRule type="cellIs" dxfId="842" priority="750" operator="equal">
      <formula>"Moderado "</formula>
    </cfRule>
    <cfRule type="cellIs" dxfId="841" priority="751" operator="equal">
      <formula>"Por encima del promedio"</formula>
    </cfRule>
    <cfRule type="cellIs" dxfId="840" priority="752" operator="equal">
      <formula>"Alto"</formula>
    </cfRule>
  </conditionalFormatting>
  <conditionalFormatting sqref="M52">
    <cfRule type="cellIs" dxfId="839" priority="745" operator="equal">
      <formula>"Bajo"</formula>
    </cfRule>
    <cfRule type="cellIs" dxfId="838" priority="746" operator="equal">
      <formula>"Moderado "</formula>
    </cfRule>
    <cfRule type="cellIs" dxfId="837" priority="747" operator="equal">
      <formula>"Por encima del promedio"</formula>
    </cfRule>
    <cfRule type="cellIs" dxfId="836" priority="748" operator="equal">
      <formula>"Alto"</formula>
    </cfRule>
  </conditionalFormatting>
  <conditionalFormatting sqref="M53">
    <cfRule type="cellIs" dxfId="835" priority="741" operator="equal">
      <formula>"Bajo"</formula>
    </cfRule>
    <cfRule type="cellIs" dxfId="834" priority="742" operator="equal">
      <formula>"Moderado "</formula>
    </cfRule>
    <cfRule type="cellIs" dxfId="833" priority="743" operator="equal">
      <formula>"Por encima del promedio"</formula>
    </cfRule>
    <cfRule type="cellIs" dxfId="832" priority="744" operator="equal">
      <formula>"Alto"</formula>
    </cfRule>
  </conditionalFormatting>
  <conditionalFormatting sqref="M54">
    <cfRule type="cellIs" dxfId="831" priority="737" operator="equal">
      <formula>"Bajo"</formula>
    </cfRule>
    <cfRule type="cellIs" dxfId="830" priority="738" operator="equal">
      <formula>"Moderado "</formula>
    </cfRule>
    <cfRule type="cellIs" dxfId="829" priority="739" operator="equal">
      <formula>"Por encima del promedio"</formula>
    </cfRule>
    <cfRule type="cellIs" dxfId="828" priority="740" operator="equal">
      <formula>"Alto"</formula>
    </cfRule>
  </conditionalFormatting>
  <conditionalFormatting sqref="M55">
    <cfRule type="cellIs" dxfId="827" priority="733" operator="equal">
      <formula>"Bajo"</formula>
    </cfRule>
    <cfRule type="cellIs" dxfId="826" priority="734" operator="equal">
      <formula>"Moderado "</formula>
    </cfRule>
    <cfRule type="cellIs" dxfId="825" priority="735" operator="equal">
      <formula>"Por encima del promedio"</formula>
    </cfRule>
    <cfRule type="cellIs" dxfId="824" priority="736" operator="equal">
      <formula>"Alto"</formula>
    </cfRule>
  </conditionalFormatting>
  <conditionalFormatting sqref="M56">
    <cfRule type="cellIs" dxfId="823" priority="729" operator="equal">
      <formula>"Bajo"</formula>
    </cfRule>
    <cfRule type="cellIs" dxfId="822" priority="730" operator="equal">
      <formula>"Moderado "</formula>
    </cfRule>
    <cfRule type="cellIs" dxfId="821" priority="731" operator="equal">
      <formula>"Por encima del promedio"</formula>
    </cfRule>
    <cfRule type="cellIs" dxfId="820" priority="732" operator="equal">
      <formula>"Alto"</formula>
    </cfRule>
  </conditionalFormatting>
  <conditionalFormatting sqref="G57">
    <cfRule type="cellIs" dxfId="819" priority="725" operator="equal">
      <formula>"Bajo"</formula>
    </cfRule>
    <cfRule type="cellIs" dxfId="818" priority="726" operator="equal">
      <formula>"Moderado "</formula>
    </cfRule>
    <cfRule type="cellIs" dxfId="817" priority="727" operator="equal">
      <formula>"Por encima del promedio"</formula>
    </cfRule>
    <cfRule type="cellIs" dxfId="816" priority="728" operator="equal">
      <formula>"Alto"</formula>
    </cfRule>
  </conditionalFormatting>
  <conditionalFormatting sqref="G58">
    <cfRule type="cellIs" dxfId="815" priority="721" operator="equal">
      <formula>"Bajo"</formula>
    </cfRule>
    <cfRule type="cellIs" dxfId="814" priority="722" operator="equal">
      <formula>"Moderado "</formula>
    </cfRule>
    <cfRule type="cellIs" dxfId="813" priority="723" operator="equal">
      <formula>"Por encima del promedio"</formula>
    </cfRule>
    <cfRule type="cellIs" dxfId="812" priority="724" operator="equal">
      <formula>"Alto"</formula>
    </cfRule>
  </conditionalFormatting>
  <conditionalFormatting sqref="G59">
    <cfRule type="cellIs" dxfId="811" priority="717" operator="equal">
      <formula>"Bajo"</formula>
    </cfRule>
    <cfRule type="cellIs" dxfId="810" priority="718" operator="equal">
      <formula>"Moderado "</formula>
    </cfRule>
    <cfRule type="cellIs" dxfId="809" priority="719" operator="equal">
      <formula>"Por encima del promedio"</formula>
    </cfRule>
    <cfRule type="cellIs" dxfId="808" priority="720" operator="equal">
      <formula>"Alto"</formula>
    </cfRule>
  </conditionalFormatting>
  <conditionalFormatting sqref="G60">
    <cfRule type="cellIs" dxfId="807" priority="713" operator="equal">
      <formula>"Bajo"</formula>
    </cfRule>
    <cfRule type="cellIs" dxfId="806" priority="714" operator="equal">
      <formula>"Moderado "</formula>
    </cfRule>
    <cfRule type="cellIs" dxfId="805" priority="715" operator="equal">
      <formula>"Por encima del promedio"</formula>
    </cfRule>
    <cfRule type="cellIs" dxfId="804" priority="716" operator="equal">
      <formula>"Alto"</formula>
    </cfRule>
  </conditionalFormatting>
  <conditionalFormatting sqref="G61">
    <cfRule type="cellIs" dxfId="803" priority="709" operator="equal">
      <formula>"Bajo"</formula>
    </cfRule>
    <cfRule type="cellIs" dxfId="802" priority="710" operator="equal">
      <formula>"Moderado "</formula>
    </cfRule>
    <cfRule type="cellIs" dxfId="801" priority="711" operator="equal">
      <formula>"Por encima del promedio"</formula>
    </cfRule>
    <cfRule type="cellIs" dxfId="800" priority="712" operator="equal">
      <formula>"Alto"</formula>
    </cfRule>
  </conditionalFormatting>
  <conditionalFormatting sqref="G62">
    <cfRule type="cellIs" dxfId="799" priority="705" operator="equal">
      <formula>"Bajo"</formula>
    </cfRule>
    <cfRule type="cellIs" dxfId="798" priority="706" operator="equal">
      <formula>"Moderado "</formula>
    </cfRule>
    <cfRule type="cellIs" dxfId="797" priority="707" operator="equal">
      <formula>"Por encima del promedio"</formula>
    </cfRule>
    <cfRule type="cellIs" dxfId="796" priority="708" operator="equal">
      <formula>"Alto"</formula>
    </cfRule>
  </conditionalFormatting>
  <conditionalFormatting sqref="G63">
    <cfRule type="cellIs" dxfId="795" priority="701" operator="equal">
      <formula>"Bajo"</formula>
    </cfRule>
    <cfRule type="cellIs" dxfId="794" priority="702" operator="equal">
      <formula>"Moderado "</formula>
    </cfRule>
    <cfRule type="cellIs" dxfId="793" priority="703" operator="equal">
      <formula>"Por encima del promedio"</formula>
    </cfRule>
    <cfRule type="cellIs" dxfId="792" priority="704" operator="equal">
      <formula>"Alto"</formula>
    </cfRule>
  </conditionalFormatting>
  <conditionalFormatting sqref="G64">
    <cfRule type="cellIs" dxfId="791" priority="697" operator="equal">
      <formula>"Bajo"</formula>
    </cfRule>
    <cfRule type="cellIs" dxfId="790" priority="698" operator="equal">
      <formula>"Moderado "</formula>
    </cfRule>
    <cfRule type="cellIs" dxfId="789" priority="699" operator="equal">
      <formula>"Por encima del promedio"</formula>
    </cfRule>
    <cfRule type="cellIs" dxfId="788" priority="700" operator="equal">
      <formula>"Alto"</formula>
    </cfRule>
  </conditionalFormatting>
  <conditionalFormatting sqref="G65">
    <cfRule type="cellIs" dxfId="787" priority="693" operator="equal">
      <formula>"Bajo"</formula>
    </cfRule>
    <cfRule type="cellIs" dxfId="786" priority="694" operator="equal">
      <formula>"Moderado "</formula>
    </cfRule>
    <cfRule type="cellIs" dxfId="785" priority="695" operator="equal">
      <formula>"Por encima del promedio"</formula>
    </cfRule>
    <cfRule type="cellIs" dxfId="784" priority="696" operator="equal">
      <formula>"Alto"</formula>
    </cfRule>
  </conditionalFormatting>
  <conditionalFormatting sqref="L57">
    <cfRule type="cellIs" dxfId="783" priority="689" operator="equal">
      <formula>"Débil"</formula>
    </cfRule>
    <cfRule type="cellIs" dxfId="782" priority="690" operator="equal">
      <formula>"Requiere Mejora"</formula>
    </cfRule>
    <cfRule type="cellIs" dxfId="781" priority="691" operator="equal">
      <formula>"Aceptable"</formula>
    </cfRule>
    <cfRule type="cellIs" dxfId="780" priority="692" operator="equal">
      <formula>"Fuerte"</formula>
    </cfRule>
  </conditionalFormatting>
  <conditionalFormatting sqref="L58:L65">
    <cfRule type="cellIs" dxfId="779" priority="685" operator="equal">
      <formula>"Débil"</formula>
    </cfRule>
    <cfRule type="cellIs" dxfId="778" priority="686" operator="equal">
      <formula>"Requiere Mejora"</formula>
    </cfRule>
    <cfRule type="cellIs" dxfId="777" priority="687" operator="equal">
      <formula>"Aceptable"</formula>
    </cfRule>
    <cfRule type="cellIs" dxfId="776" priority="688" operator="equal">
      <formula>"Fuerte"</formula>
    </cfRule>
  </conditionalFormatting>
  <conditionalFormatting sqref="M57">
    <cfRule type="cellIs" dxfId="775" priority="681" operator="equal">
      <formula>"Bajo"</formula>
    </cfRule>
    <cfRule type="cellIs" dxfId="774" priority="682" operator="equal">
      <formula>"Moderado "</formula>
    </cfRule>
    <cfRule type="cellIs" dxfId="773" priority="683" operator="equal">
      <formula>"Por encima del promedio"</formula>
    </cfRule>
    <cfRule type="cellIs" dxfId="772" priority="684" operator="equal">
      <formula>"Alto"</formula>
    </cfRule>
  </conditionalFormatting>
  <conditionalFormatting sqref="M58">
    <cfRule type="cellIs" dxfId="771" priority="677" operator="equal">
      <formula>"Bajo"</formula>
    </cfRule>
    <cfRule type="cellIs" dxfId="770" priority="678" operator="equal">
      <formula>"Moderado "</formula>
    </cfRule>
    <cfRule type="cellIs" dxfId="769" priority="679" operator="equal">
      <formula>"Por encima del promedio"</formula>
    </cfRule>
    <cfRule type="cellIs" dxfId="768" priority="680" operator="equal">
      <formula>"Alto"</formula>
    </cfRule>
  </conditionalFormatting>
  <conditionalFormatting sqref="M59">
    <cfRule type="cellIs" dxfId="767" priority="673" operator="equal">
      <formula>"Bajo"</formula>
    </cfRule>
    <cfRule type="cellIs" dxfId="766" priority="674" operator="equal">
      <formula>"Moderado "</formula>
    </cfRule>
    <cfRule type="cellIs" dxfId="765" priority="675" operator="equal">
      <formula>"Por encima del promedio"</formula>
    </cfRule>
    <cfRule type="cellIs" dxfId="764" priority="676" operator="equal">
      <formula>"Alto"</formula>
    </cfRule>
  </conditionalFormatting>
  <conditionalFormatting sqref="M60">
    <cfRule type="cellIs" dxfId="763" priority="669" operator="equal">
      <formula>"Bajo"</formula>
    </cfRule>
    <cfRule type="cellIs" dxfId="762" priority="670" operator="equal">
      <formula>"Moderado "</formula>
    </cfRule>
    <cfRule type="cellIs" dxfId="761" priority="671" operator="equal">
      <formula>"Por encima del promedio"</formula>
    </cfRule>
    <cfRule type="cellIs" dxfId="760" priority="672" operator="equal">
      <formula>"Alto"</formula>
    </cfRule>
  </conditionalFormatting>
  <conditionalFormatting sqref="M61">
    <cfRule type="cellIs" dxfId="759" priority="665" operator="equal">
      <formula>"Bajo"</formula>
    </cfRule>
    <cfRule type="cellIs" dxfId="758" priority="666" operator="equal">
      <formula>"Moderado "</formula>
    </cfRule>
    <cfRule type="cellIs" dxfId="757" priority="667" operator="equal">
      <formula>"Por encima del promedio"</formula>
    </cfRule>
    <cfRule type="cellIs" dxfId="756" priority="668" operator="equal">
      <formula>"Alto"</formula>
    </cfRule>
  </conditionalFormatting>
  <conditionalFormatting sqref="M62">
    <cfRule type="cellIs" dxfId="755" priority="661" operator="equal">
      <formula>"Bajo"</formula>
    </cfRule>
    <cfRule type="cellIs" dxfId="754" priority="662" operator="equal">
      <formula>"Moderado "</formula>
    </cfRule>
    <cfRule type="cellIs" dxfId="753" priority="663" operator="equal">
      <formula>"Por encima del promedio"</formula>
    </cfRule>
    <cfRule type="cellIs" dxfId="752" priority="664" operator="equal">
      <formula>"Alto"</formula>
    </cfRule>
  </conditionalFormatting>
  <conditionalFormatting sqref="M63">
    <cfRule type="cellIs" dxfId="751" priority="657" operator="equal">
      <formula>"Bajo"</formula>
    </cfRule>
    <cfRule type="cellIs" dxfId="750" priority="658" operator="equal">
      <formula>"Moderado "</formula>
    </cfRule>
    <cfRule type="cellIs" dxfId="749" priority="659" operator="equal">
      <formula>"Por encima del promedio"</formula>
    </cfRule>
    <cfRule type="cellIs" dxfId="748" priority="660" operator="equal">
      <formula>"Alto"</formula>
    </cfRule>
  </conditionalFormatting>
  <conditionalFormatting sqref="M64">
    <cfRule type="cellIs" dxfId="747" priority="653" operator="equal">
      <formula>"Bajo"</formula>
    </cfRule>
    <cfRule type="cellIs" dxfId="746" priority="654" operator="equal">
      <formula>"Moderado "</formula>
    </cfRule>
    <cfRule type="cellIs" dxfId="745" priority="655" operator="equal">
      <formula>"Por encima del promedio"</formula>
    </cfRule>
    <cfRule type="cellIs" dxfId="744" priority="656" operator="equal">
      <formula>"Alto"</formula>
    </cfRule>
  </conditionalFormatting>
  <conditionalFormatting sqref="M65">
    <cfRule type="cellIs" dxfId="743" priority="649" operator="equal">
      <formula>"Bajo"</formula>
    </cfRule>
    <cfRule type="cellIs" dxfId="742" priority="650" operator="equal">
      <formula>"Moderado "</formula>
    </cfRule>
    <cfRule type="cellIs" dxfId="741" priority="651" operator="equal">
      <formula>"Por encima del promedio"</formula>
    </cfRule>
    <cfRule type="cellIs" dxfId="740" priority="652" operator="equal">
      <formula>"Alto"</formula>
    </cfRule>
  </conditionalFormatting>
  <conditionalFormatting sqref="G68">
    <cfRule type="cellIs" dxfId="739" priority="645" operator="equal">
      <formula>"Bajo"</formula>
    </cfRule>
    <cfRule type="cellIs" dxfId="738" priority="646" operator="equal">
      <formula>"Moderado "</formula>
    </cfRule>
    <cfRule type="cellIs" dxfId="737" priority="647" operator="equal">
      <formula>"Por encima del promedio"</formula>
    </cfRule>
    <cfRule type="cellIs" dxfId="736" priority="648" operator="equal">
      <formula>"Alto"</formula>
    </cfRule>
  </conditionalFormatting>
  <conditionalFormatting sqref="G69">
    <cfRule type="cellIs" dxfId="735" priority="641" operator="equal">
      <formula>"Bajo"</formula>
    </cfRule>
    <cfRule type="cellIs" dxfId="734" priority="642" operator="equal">
      <formula>"Moderado "</formula>
    </cfRule>
    <cfRule type="cellIs" dxfId="733" priority="643" operator="equal">
      <formula>"Por encima del promedio"</formula>
    </cfRule>
    <cfRule type="cellIs" dxfId="732" priority="644" operator="equal">
      <formula>"Alto"</formula>
    </cfRule>
  </conditionalFormatting>
  <conditionalFormatting sqref="G70">
    <cfRule type="cellIs" dxfId="731" priority="637" operator="equal">
      <formula>"Bajo"</formula>
    </cfRule>
    <cfRule type="cellIs" dxfId="730" priority="638" operator="equal">
      <formula>"Moderado "</formula>
    </cfRule>
    <cfRule type="cellIs" dxfId="729" priority="639" operator="equal">
      <formula>"Por encima del promedio"</formula>
    </cfRule>
    <cfRule type="cellIs" dxfId="728" priority="640" operator="equal">
      <formula>"Alto"</formula>
    </cfRule>
  </conditionalFormatting>
  <conditionalFormatting sqref="G71">
    <cfRule type="cellIs" dxfId="727" priority="633" operator="equal">
      <formula>"Bajo"</formula>
    </cfRule>
    <cfRule type="cellIs" dxfId="726" priority="634" operator="equal">
      <formula>"Moderado "</formula>
    </cfRule>
    <cfRule type="cellIs" dxfId="725" priority="635" operator="equal">
      <formula>"Por encima del promedio"</formula>
    </cfRule>
    <cfRule type="cellIs" dxfId="724" priority="636" operator="equal">
      <formula>"Alto"</formula>
    </cfRule>
  </conditionalFormatting>
  <conditionalFormatting sqref="G72">
    <cfRule type="cellIs" dxfId="723" priority="629" operator="equal">
      <formula>"Bajo"</formula>
    </cfRule>
    <cfRule type="cellIs" dxfId="722" priority="630" operator="equal">
      <formula>"Moderado "</formula>
    </cfRule>
    <cfRule type="cellIs" dxfId="721" priority="631" operator="equal">
      <formula>"Por encima del promedio"</formula>
    </cfRule>
    <cfRule type="cellIs" dxfId="720" priority="632" operator="equal">
      <formula>"Alto"</formula>
    </cfRule>
  </conditionalFormatting>
  <conditionalFormatting sqref="G73">
    <cfRule type="cellIs" dxfId="719" priority="625" operator="equal">
      <formula>"Bajo"</formula>
    </cfRule>
    <cfRule type="cellIs" dxfId="718" priority="626" operator="equal">
      <formula>"Moderado "</formula>
    </cfRule>
    <cfRule type="cellIs" dxfId="717" priority="627" operator="equal">
      <formula>"Por encima del promedio"</formula>
    </cfRule>
    <cfRule type="cellIs" dxfId="716" priority="628" operator="equal">
      <formula>"Alto"</formula>
    </cfRule>
  </conditionalFormatting>
  <conditionalFormatting sqref="L68">
    <cfRule type="cellIs" dxfId="715" priority="621" operator="equal">
      <formula>"Débil"</formula>
    </cfRule>
    <cfRule type="cellIs" dxfId="714" priority="622" operator="equal">
      <formula>"Requiere Mejora"</formula>
    </cfRule>
    <cfRule type="cellIs" dxfId="713" priority="623" operator="equal">
      <formula>"Aceptable"</formula>
    </cfRule>
    <cfRule type="cellIs" dxfId="712" priority="624" operator="equal">
      <formula>"Fuerte"</formula>
    </cfRule>
  </conditionalFormatting>
  <conditionalFormatting sqref="L69">
    <cfRule type="cellIs" dxfId="711" priority="617" operator="equal">
      <formula>"Débil"</formula>
    </cfRule>
    <cfRule type="cellIs" dxfId="710" priority="618" operator="equal">
      <formula>"Requiere Mejora"</formula>
    </cfRule>
    <cfRule type="cellIs" dxfId="709" priority="619" operator="equal">
      <formula>"Aceptable"</formula>
    </cfRule>
    <cfRule type="cellIs" dxfId="708" priority="620" operator="equal">
      <formula>"Fuerte"</formula>
    </cfRule>
  </conditionalFormatting>
  <conditionalFormatting sqref="L70">
    <cfRule type="cellIs" dxfId="707" priority="613" operator="equal">
      <formula>"Débil"</formula>
    </cfRule>
    <cfRule type="cellIs" dxfId="706" priority="614" operator="equal">
      <formula>"Requiere Mejora"</formula>
    </cfRule>
    <cfRule type="cellIs" dxfId="705" priority="615" operator="equal">
      <formula>"Aceptable"</formula>
    </cfRule>
    <cfRule type="cellIs" dxfId="704" priority="616" operator="equal">
      <formula>"Fuerte"</formula>
    </cfRule>
  </conditionalFormatting>
  <conditionalFormatting sqref="L71">
    <cfRule type="cellIs" dxfId="703" priority="609" operator="equal">
      <formula>"Débil"</formula>
    </cfRule>
    <cfRule type="cellIs" dxfId="702" priority="610" operator="equal">
      <formula>"Requiere Mejora"</formula>
    </cfRule>
    <cfRule type="cellIs" dxfId="701" priority="611" operator="equal">
      <formula>"Aceptable"</formula>
    </cfRule>
    <cfRule type="cellIs" dxfId="700" priority="612" operator="equal">
      <formula>"Fuerte"</formula>
    </cfRule>
  </conditionalFormatting>
  <conditionalFormatting sqref="L72">
    <cfRule type="cellIs" dxfId="699" priority="605" operator="equal">
      <formula>"Débil"</formula>
    </cfRule>
    <cfRule type="cellIs" dxfId="698" priority="606" operator="equal">
      <formula>"Requiere Mejora"</formula>
    </cfRule>
    <cfRule type="cellIs" dxfId="697" priority="607" operator="equal">
      <formula>"Aceptable"</formula>
    </cfRule>
    <cfRule type="cellIs" dxfId="696" priority="608" operator="equal">
      <formula>"Fuerte"</formula>
    </cfRule>
  </conditionalFormatting>
  <conditionalFormatting sqref="L73">
    <cfRule type="cellIs" dxfId="695" priority="601" operator="equal">
      <formula>"Débil"</formula>
    </cfRule>
    <cfRule type="cellIs" dxfId="694" priority="602" operator="equal">
      <formula>"Requiere Mejora"</formula>
    </cfRule>
    <cfRule type="cellIs" dxfId="693" priority="603" operator="equal">
      <formula>"Aceptable"</formula>
    </cfRule>
    <cfRule type="cellIs" dxfId="692" priority="604" operator="equal">
      <formula>"Fuerte"</formula>
    </cfRule>
  </conditionalFormatting>
  <conditionalFormatting sqref="M68">
    <cfRule type="cellIs" dxfId="691" priority="597" operator="equal">
      <formula>"Bajo"</formula>
    </cfRule>
    <cfRule type="cellIs" dxfId="690" priority="598" operator="equal">
      <formula>"Moderado "</formula>
    </cfRule>
    <cfRule type="cellIs" dxfId="689" priority="599" operator="equal">
      <formula>"Por encima del promedio"</formula>
    </cfRule>
    <cfRule type="cellIs" dxfId="688" priority="600" operator="equal">
      <formula>"Alto"</formula>
    </cfRule>
  </conditionalFormatting>
  <conditionalFormatting sqref="M69">
    <cfRule type="cellIs" dxfId="687" priority="593" operator="equal">
      <formula>"Bajo"</formula>
    </cfRule>
    <cfRule type="cellIs" dxfId="686" priority="594" operator="equal">
      <formula>"Moderado "</formula>
    </cfRule>
    <cfRule type="cellIs" dxfId="685" priority="595" operator="equal">
      <formula>"Por encima del promedio"</formula>
    </cfRule>
    <cfRule type="cellIs" dxfId="684" priority="596" operator="equal">
      <formula>"Alto"</formula>
    </cfRule>
  </conditionalFormatting>
  <conditionalFormatting sqref="M70">
    <cfRule type="cellIs" dxfId="683" priority="589" operator="equal">
      <formula>"Bajo"</formula>
    </cfRule>
    <cfRule type="cellIs" dxfId="682" priority="590" operator="equal">
      <formula>"Moderado "</formula>
    </cfRule>
    <cfRule type="cellIs" dxfId="681" priority="591" operator="equal">
      <formula>"Por encima del promedio"</formula>
    </cfRule>
    <cfRule type="cellIs" dxfId="680" priority="592" operator="equal">
      <formula>"Alto"</formula>
    </cfRule>
  </conditionalFormatting>
  <conditionalFormatting sqref="M71">
    <cfRule type="cellIs" dxfId="679" priority="585" operator="equal">
      <formula>"Bajo"</formula>
    </cfRule>
    <cfRule type="cellIs" dxfId="678" priority="586" operator="equal">
      <formula>"Moderado "</formula>
    </cfRule>
    <cfRule type="cellIs" dxfId="677" priority="587" operator="equal">
      <formula>"Por encima del promedio"</formula>
    </cfRule>
    <cfRule type="cellIs" dxfId="676" priority="588" operator="equal">
      <formula>"Alto"</formula>
    </cfRule>
  </conditionalFormatting>
  <conditionalFormatting sqref="M72">
    <cfRule type="cellIs" dxfId="675" priority="581" operator="equal">
      <formula>"Bajo"</formula>
    </cfRule>
    <cfRule type="cellIs" dxfId="674" priority="582" operator="equal">
      <formula>"Moderado "</formula>
    </cfRule>
    <cfRule type="cellIs" dxfId="673" priority="583" operator="equal">
      <formula>"Por encima del promedio"</formula>
    </cfRule>
    <cfRule type="cellIs" dxfId="672" priority="584" operator="equal">
      <formula>"Alto"</formula>
    </cfRule>
  </conditionalFormatting>
  <conditionalFormatting sqref="M73">
    <cfRule type="cellIs" dxfId="671" priority="577" operator="equal">
      <formula>"Bajo"</formula>
    </cfRule>
    <cfRule type="cellIs" dxfId="670" priority="578" operator="equal">
      <formula>"Moderado "</formula>
    </cfRule>
    <cfRule type="cellIs" dxfId="669" priority="579" operator="equal">
      <formula>"Por encima del promedio"</formula>
    </cfRule>
    <cfRule type="cellIs" dxfId="668" priority="580" operator="equal">
      <formula>"Alto"</formula>
    </cfRule>
  </conditionalFormatting>
  <conditionalFormatting sqref="G74">
    <cfRule type="cellIs" dxfId="667" priority="573" operator="equal">
      <formula>"Bajo"</formula>
    </cfRule>
    <cfRule type="cellIs" dxfId="666" priority="574" operator="equal">
      <formula>"Moderado "</formula>
    </cfRule>
    <cfRule type="cellIs" dxfId="665" priority="575" operator="equal">
      <formula>"Por encima del promedio"</formula>
    </cfRule>
    <cfRule type="cellIs" dxfId="664" priority="576" operator="equal">
      <formula>"Alto"</formula>
    </cfRule>
  </conditionalFormatting>
  <conditionalFormatting sqref="G75">
    <cfRule type="cellIs" dxfId="663" priority="569" operator="equal">
      <formula>"Bajo"</formula>
    </cfRule>
    <cfRule type="cellIs" dxfId="662" priority="570" operator="equal">
      <formula>"Moderado "</formula>
    </cfRule>
    <cfRule type="cellIs" dxfId="661" priority="571" operator="equal">
      <formula>"Por encima del promedio"</formula>
    </cfRule>
    <cfRule type="cellIs" dxfId="660" priority="572" operator="equal">
      <formula>"Alto"</formula>
    </cfRule>
  </conditionalFormatting>
  <conditionalFormatting sqref="G76">
    <cfRule type="cellIs" dxfId="659" priority="565" operator="equal">
      <formula>"Bajo"</formula>
    </cfRule>
    <cfRule type="cellIs" dxfId="658" priority="566" operator="equal">
      <formula>"Moderado "</formula>
    </cfRule>
    <cfRule type="cellIs" dxfId="657" priority="567" operator="equal">
      <formula>"Por encima del promedio"</formula>
    </cfRule>
    <cfRule type="cellIs" dxfId="656" priority="568" operator="equal">
      <formula>"Alto"</formula>
    </cfRule>
  </conditionalFormatting>
  <conditionalFormatting sqref="G77">
    <cfRule type="cellIs" dxfId="655" priority="561" operator="equal">
      <formula>"Bajo"</formula>
    </cfRule>
    <cfRule type="cellIs" dxfId="654" priority="562" operator="equal">
      <formula>"Moderado "</formula>
    </cfRule>
    <cfRule type="cellIs" dxfId="653" priority="563" operator="equal">
      <formula>"Por encima del promedio"</formula>
    </cfRule>
    <cfRule type="cellIs" dxfId="652" priority="564" operator="equal">
      <formula>"Alto"</formula>
    </cfRule>
  </conditionalFormatting>
  <conditionalFormatting sqref="G78">
    <cfRule type="cellIs" dxfId="651" priority="557" operator="equal">
      <formula>"Bajo"</formula>
    </cfRule>
    <cfRule type="cellIs" dxfId="650" priority="558" operator="equal">
      <formula>"Moderado "</formula>
    </cfRule>
    <cfRule type="cellIs" dxfId="649" priority="559" operator="equal">
      <formula>"Por encima del promedio"</formula>
    </cfRule>
    <cfRule type="cellIs" dxfId="648" priority="560" operator="equal">
      <formula>"Alto"</formula>
    </cfRule>
  </conditionalFormatting>
  <conditionalFormatting sqref="L74">
    <cfRule type="cellIs" dxfId="647" priority="553" operator="equal">
      <formula>"Débil"</formula>
    </cfRule>
    <cfRule type="cellIs" dxfId="646" priority="554" operator="equal">
      <formula>"Requiere Mejora"</formula>
    </cfRule>
    <cfRule type="cellIs" dxfId="645" priority="555" operator="equal">
      <formula>"Aceptable"</formula>
    </cfRule>
    <cfRule type="cellIs" dxfId="644" priority="556" operator="equal">
      <formula>"Fuerte"</formula>
    </cfRule>
  </conditionalFormatting>
  <conditionalFormatting sqref="L75">
    <cfRule type="cellIs" dxfId="643" priority="549" operator="equal">
      <formula>"Débil"</formula>
    </cfRule>
    <cfRule type="cellIs" dxfId="642" priority="550" operator="equal">
      <formula>"Requiere Mejora"</formula>
    </cfRule>
    <cfRule type="cellIs" dxfId="641" priority="551" operator="equal">
      <formula>"Aceptable"</formula>
    </cfRule>
    <cfRule type="cellIs" dxfId="640" priority="552" operator="equal">
      <formula>"Fuerte"</formula>
    </cfRule>
  </conditionalFormatting>
  <conditionalFormatting sqref="L76">
    <cfRule type="cellIs" dxfId="639" priority="545" operator="equal">
      <formula>"Débil"</formula>
    </cfRule>
    <cfRule type="cellIs" dxfId="638" priority="546" operator="equal">
      <formula>"Requiere Mejora"</formula>
    </cfRule>
    <cfRule type="cellIs" dxfId="637" priority="547" operator="equal">
      <formula>"Aceptable"</formula>
    </cfRule>
    <cfRule type="cellIs" dxfId="636" priority="548" operator="equal">
      <formula>"Fuerte"</formula>
    </cfRule>
  </conditionalFormatting>
  <conditionalFormatting sqref="L77">
    <cfRule type="cellIs" dxfId="635" priority="541" operator="equal">
      <formula>"Débil"</formula>
    </cfRule>
    <cfRule type="cellIs" dxfId="634" priority="542" operator="equal">
      <formula>"Requiere Mejora"</formula>
    </cfRule>
    <cfRule type="cellIs" dxfId="633" priority="543" operator="equal">
      <formula>"Aceptable"</formula>
    </cfRule>
    <cfRule type="cellIs" dxfId="632" priority="544" operator="equal">
      <formula>"Fuerte"</formula>
    </cfRule>
  </conditionalFormatting>
  <conditionalFormatting sqref="L78">
    <cfRule type="cellIs" dxfId="631" priority="537" operator="equal">
      <formula>"Débil"</formula>
    </cfRule>
    <cfRule type="cellIs" dxfId="630" priority="538" operator="equal">
      <formula>"Requiere Mejora"</formula>
    </cfRule>
    <cfRule type="cellIs" dxfId="629" priority="539" operator="equal">
      <formula>"Aceptable"</formula>
    </cfRule>
    <cfRule type="cellIs" dxfId="628" priority="540" operator="equal">
      <formula>"Fuerte"</formula>
    </cfRule>
  </conditionalFormatting>
  <conditionalFormatting sqref="M74">
    <cfRule type="cellIs" dxfId="627" priority="533" operator="equal">
      <formula>"Bajo"</formula>
    </cfRule>
    <cfRule type="cellIs" dxfId="626" priority="534" operator="equal">
      <formula>"Moderado "</formula>
    </cfRule>
    <cfRule type="cellIs" dxfId="625" priority="535" operator="equal">
      <formula>"Por encima del promedio"</formula>
    </cfRule>
    <cfRule type="cellIs" dxfId="624" priority="536" operator="equal">
      <formula>"Alto"</formula>
    </cfRule>
  </conditionalFormatting>
  <conditionalFormatting sqref="M75">
    <cfRule type="cellIs" dxfId="623" priority="529" operator="equal">
      <formula>"Bajo"</formula>
    </cfRule>
    <cfRule type="cellIs" dxfId="622" priority="530" operator="equal">
      <formula>"Moderado "</formula>
    </cfRule>
    <cfRule type="cellIs" dxfId="621" priority="531" operator="equal">
      <formula>"Por encima del promedio"</formula>
    </cfRule>
    <cfRule type="cellIs" dxfId="620" priority="532" operator="equal">
      <formula>"Alto"</formula>
    </cfRule>
  </conditionalFormatting>
  <conditionalFormatting sqref="M76">
    <cfRule type="cellIs" dxfId="619" priority="525" operator="equal">
      <formula>"Bajo"</formula>
    </cfRule>
    <cfRule type="cellIs" dxfId="618" priority="526" operator="equal">
      <formula>"Moderado "</formula>
    </cfRule>
    <cfRule type="cellIs" dxfId="617" priority="527" operator="equal">
      <formula>"Por encima del promedio"</formula>
    </cfRule>
    <cfRule type="cellIs" dxfId="616" priority="528" operator="equal">
      <formula>"Alto"</formula>
    </cfRule>
  </conditionalFormatting>
  <conditionalFormatting sqref="M77">
    <cfRule type="cellIs" dxfId="615" priority="521" operator="equal">
      <formula>"Bajo"</formula>
    </cfRule>
    <cfRule type="cellIs" dxfId="614" priority="522" operator="equal">
      <formula>"Moderado "</formula>
    </cfRule>
    <cfRule type="cellIs" dxfId="613" priority="523" operator="equal">
      <formula>"Por encima del promedio"</formula>
    </cfRule>
    <cfRule type="cellIs" dxfId="612" priority="524" operator="equal">
      <formula>"Alto"</formula>
    </cfRule>
  </conditionalFormatting>
  <conditionalFormatting sqref="M78">
    <cfRule type="cellIs" dxfId="611" priority="517" operator="equal">
      <formula>"Bajo"</formula>
    </cfRule>
    <cfRule type="cellIs" dxfId="610" priority="518" operator="equal">
      <formula>"Moderado "</formula>
    </cfRule>
    <cfRule type="cellIs" dxfId="609" priority="519" operator="equal">
      <formula>"Por encima del promedio"</formula>
    </cfRule>
    <cfRule type="cellIs" dxfId="608" priority="520" operator="equal">
      <formula>"Alto"</formula>
    </cfRule>
  </conditionalFormatting>
  <conditionalFormatting sqref="G79">
    <cfRule type="cellIs" dxfId="607" priority="513" operator="equal">
      <formula>"Bajo"</formula>
    </cfRule>
    <cfRule type="cellIs" dxfId="606" priority="514" operator="equal">
      <formula>"Moderado "</formula>
    </cfRule>
    <cfRule type="cellIs" dxfId="605" priority="515" operator="equal">
      <formula>"Por encima del promedio"</formula>
    </cfRule>
    <cfRule type="cellIs" dxfId="604" priority="516" operator="equal">
      <formula>"Alto"</formula>
    </cfRule>
  </conditionalFormatting>
  <conditionalFormatting sqref="G80">
    <cfRule type="cellIs" dxfId="603" priority="509" operator="equal">
      <formula>"Bajo"</formula>
    </cfRule>
    <cfRule type="cellIs" dxfId="602" priority="510" operator="equal">
      <formula>"Moderado "</formula>
    </cfRule>
    <cfRule type="cellIs" dxfId="601" priority="511" operator="equal">
      <formula>"Por encima del promedio"</formula>
    </cfRule>
    <cfRule type="cellIs" dxfId="600" priority="512" operator="equal">
      <formula>"Alto"</formula>
    </cfRule>
  </conditionalFormatting>
  <conditionalFormatting sqref="G81">
    <cfRule type="cellIs" dxfId="599" priority="505" operator="equal">
      <formula>"Bajo"</formula>
    </cfRule>
    <cfRule type="cellIs" dxfId="598" priority="506" operator="equal">
      <formula>"Moderado "</formula>
    </cfRule>
    <cfRule type="cellIs" dxfId="597" priority="507" operator="equal">
      <formula>"Por encima del promedio"</formula>
    </cfRule>
    <cfRule type="cellIs" dxfId="596" priority="508" operator="equal">
      <formula>"Alto"</formula>
    </cfRule>
  </conditionalFormatting>
  <conditionalFormatting sqref="G82">
    <cfRule type="cellIs" dxfId="595" priority="501" operator="equal">
      <formula>"Bajo"</formula>
    </cfRule>
    <cfRule type="cellIs" dxfId="594" priority="502" operator="equal">
      <formula>"Moderado "</formula>
    </cfRule>
    <cfRule type="cellIs" dxfId="593" priority="503" operator="equal">
      <formula>"Por encima del promedio"</formula>
    </cfRule>
    <cfRule type="cellIs" dxfId="592" priority="504" operator="equal">
      <formula>"Alto"</formula>
    </cfRule>
  </conditionalFormatting>
  <conditionalFormatting sqref="G83">
    <cfRule type="cellIs" dxfId="591" priority="497" operator="equal">
      <formula>"Bajo"</formula>
    </cfRule>
    <cfRule type="cellIs" dxfId="590" priority="498" operator="equal">
      <formula>"Moderado "</formula>
    </cfRule>
    <cfRule type="cellIs" dxfId="589" priority="499" operator="equal">
      <formula>"Por encima del promedio"</formula>
    </cfRule>
    <cfRule type="cellIs" dxfId="588" priority="500" operator="equal">
      <formula>"Alto"</formula>
    </cfRule>
  </conditionalFormatting>
  <conditionalFormatting sqref="G84">
    <cfRule type="cellIs" dxfId="587" priority="493" operator="equal">
      <formula>"Bajo"</formula>
    </cfRule>
    <cfRule type="cellIs" dxfId="586" priority="494" operator="equal">
      <formula>"Moderado "</formula>
    </cfRule>
    <cfRule type="cellIs" dxfId="585" priority="495" operator="equal">
      <formula>"Por encima del promedio"</formula>
    </cfRule>
    <cfRule type="cellIs" dxfId="584" priority="496" operator="equal">
      <formula>"Alto"</formula>
    </cfRule>
  </conditionalFormatting>
  <conditionalFormatting sqref="L79">
    <cfRule type="cellIs" dxfId="583" priority="489" operator="equal">
      <formula>"Débil"</formula>
    </cfRule>
    <cfRule type="cellIs" dxfId="582" priority="490" operator="equal">
      <formula>"Requiere Mejora"</formula>
    </cfRule>
    <cfRule type="cellIs" dxfId="581" priority="491" operator="equal">
      <formula>"Aceptable"</formula>
    </cfRule>
    <cfRule type="cellIs" dxfId="580" priority="492" operator="equal">
      <formula>"Fuerte"</formula>
    </cfRule>
  </conditionalFormatting>
  <conditionalFormatting sqref="L80">
    <cfRule type="cellIs" dxfId="579" priority="485" operator="equal">
      <formula>"Débil"</formula>
    </cfRule>
    <cfRule type="cellIs" dxfId="578" priority="486" operator="equal">
      <formula>"Requiere Mejora"</formula>
    </cfRule>
    <cfRule type="cellIs" dxfId="577" priority="487" operator="equal">
      <formula>"Aceptable"</formula>
    </cfRule>
    <cfRule type="cellIs" dxfId="576" priority="488" operator="equal">
      <formula>"Fuerte"</formula>
    </cfRule>
  </conditionalFormatting>
  <conditionalFormatting sqref="L81">
    <cfRule type="cellIs" dxfId="575" priority="481" operator="equal">
      <formula>"Débil"</formula>
    </cfRule>
    <cfRule type="cellIs" dxfId="574" priority="482" operator="equal">
      <formula>"Requiere Mejora"</formula>
    </cfRule>
    <cfRule type="cellIs" dxfId="573" priority="483" operator="equal">
      <formula>"Aceptable"</formula>
    </cfRule>
    <cfRule type="cellIs" dxfId="572" priority="484" operator="equal">
      <formula>"Fuerte"</formula>
    </cfRule>
  </conditionalFormatting>
  <conditionalFormatting sqref="L82">
    <cfRule type="cellIs" dxfId="571" priority="477" operator="equal">
      <formula>"Débil"</formula>
    </cfRule>
    <cfRule type="cellIs" dxfId="570" priority="478" operator="equal">
      <formula>"Requiere Mejora"</formula>
    </cfRule>
    <cfRule type="cellIs" dxfId="569" priority="479" operator="equal">
      <formula>"Aceptable"</formula>
    </cfRule>
    <cfRule type="cellIs" dxfId="568" priority="480" operator="equal">
      <formula>"Fuerte"</formula>
    </cfRule>
  </conditionalFormatting>
  <conditionalFormatting sqref="L83">
    <cfRule type="cellIs" dxfId="567" priority="473" operator="equal">
      <formula>"Débil"</formula>
    </cfRule>
    <cfRule type="cellIs" dxfId="566" priority="474" operator="equal">
      <formula>"Requiere Mejora"</formula>
    </cfRule>
    <cfRule type="cellIs" dxfId="565" priority="475" operator="equal">
      <formula>"Aceptable"</formula>
    </cfRule>
    <cfRule type="cellIs" dxfId="564" priority="476" operator="equal">
      <formula>"Fuerte"</formula>
    </cfRule>
  </conditionalFormatting>
  <conditionalFormatting sqref="L84">
    <cfRule type="cellIs" dxfId="563" priority="469" operator="equal">
      <formula>"Débil"</formula>
    </cfRule>
    <cfRule type="cellIs" dxfId="562" priority="470" operator="equal">
      <formula>"Requiere Mejora"</formula>
    </cfRule>
    <cfRule type="cellIs" dxfId="561" priority="471" operator="equal">
      <formula>"Aceptable"</formula>
    </cfRule>
    <cfRule type="cellIs" dxfId="560" priority="472" operator="equal">
      <formula>"Fuerte"</formula>
    </cfRule>
  </conditionalFormatting>
  <conditionalFormatting sqref="M79">
    <cfRule type="cellIs" dxfId="559" priority="465" operator="equal">
      <formula>"Bajo"</formula>
    </cfRule>
    <cfRule type="cellIs" dxfId="558" priority="466" operator="equal">
      <formula>"Moderado "</formula>
    </cfRule>
    <cfRule type="cellIs" dxfId="557" priority="467" operator="equal">
      <formula>"Por encima del promedio"</formula>
    </cfRule>
    <cfRule type="cellIs" dxfId="556" priority="468" operator="equal">
      <formula>"Alto"</formula>
    </cfRule>
  </conditionalFormatting>
  <conditionalFormatting sqref="M80">
    <cfRule type="cellIs" dxfId="555" priority="461" operator="equal">
      <formula>"Bajo"</formula>
    </cfRule>
    <cfRule type="cellIs" dxfId="554" priority="462" operator="equal">
      <formula>"Moderado "</formula>
    </cfRule>
    <cfRule type="cellIs" dxfId="553" priority="463" operator="equal">
      <formula>"Por encima del promedio"</formula>
    </cfRule>
    <cfRule type="cellIs" dxfId="552" priority="464" operator="equal">
      <formula>"Alto"</formula>
    </cfRule>
  </conditionalFormatting>
  <conditionalFormatting sqref="M81">
    <cfRule type="cellIs" dxfId="551" priority="457" operator="equal">
      <formula>"Bajo"</formula>
    </cfRule>
    <cfRule type="cellIs" dxfId="550" priority="458" operator="equal">
      <formula>"Moderado "</formula>
    </cfRule>
    <cfRule type="cellIs" dxfId="549" priority="459" operator="equal">
      <formula>"Por encima del promedio"</formula>
    </cfRule>
    <cfRule type="cellIs" dxfId="548" priority="460" operator="equal">
      <formula>"Alto"</formula>
    </cfRule>
  </conditionalFormatting>
  <conditionalFormatting sqref="M82">
    <cfRule type="cellIs" dxfId="547" priority="453" operator="equal">
      <formula>"Bajo"</formula>
    </cfRule>
    <cfRule type="cellIs" dxfId="546" priority="454" operator="equal">
      <formula>"Moderado "</formula>
    </cfRule>
    <cfRule type="cellIs" dxfId="545" priority="455" operator="equal">
      <formula>"Por encima del promedio"</formula>
    </cfRule>
    <cfRule type="cellIs" dxfId="544" priority="456" operator="equal">
      <formula>"Alto"</formula>
    </cfRule>
  </conditionalFormatting>
  <conditionalFormatting sqref="M83">
    <cfRule type="cellIs" dxfId="543" priority="449" operator="equal">
      <formula>"Bajo"</formula>
    </cfRule>
    <cfRule type="cellIs" dxfId="542" priority="450" operator="equal">
      <formula>"Moderado "</formula>
    </cfRule>
    <cfRule type="cellIs" dxfId="541" priority="451" operator="equal">
      <formula>"Por encima del promedio"</formula>
    </cfRule>
    <cfRule type="cellIs" dxfId="540" priority="452" operator="equal">
      <formula>"Alto"</formula>
    </cfRule>
  </conditionalFormatting>
  <conditionalFormatting sqref="M84">
    <cfRule type="cellIs" dxfId="539" priority="445" operator="equal">
      <formula>"Bajo"</formula>
    </cfRule>
    <cfRule type="cellIs" dxfId="538" priority="446" operator="equal">
      <formula>"Moderado "</formula>
    </cfRule>
    <cfRule type="cellIs" dxfId="537" priority="447" operator="equal">
      <formula>"Por encima del promedio"</formula>
    </cfRule>
    <cfRule type="cellIs" dxfId="536" priority="448" operator="equal">
      <formula>"Alto"</formula>
    </cfRule>
  </conditionalFormatting>
  <conditionalFormatting sqref="G85">
    <cfRule type="cellIs" dxfId="535" priority="441" operator="equal">
      <formula>"Bajo"</formula>
    </cfRule>
    <cfRule type="cellIs" dxfId="534" priority="442" operator="equal">
      <formula>"Moderado "</formula>
    </cfRule>
    <cfRule type="cellIs" dxfId="533" priority="443" operator="equal">
      <formula>"Por encima del promedio"</formula>
    </cfRule>
    <cfRule type="cellIs" dxfId="532" priority="444" operator="equal">
      <formula>"Alto"</formula>
    </cfRule>
  </conditionalFormatting>
  <conditionalFormatting sqref="G86">
    <cfRule type="cellIs" dxfId="531" priority="437" operator="equal">
      <formula>"Bajo"</formula>
    </cfRule>
    <cfRule type="cellIs" dxfId="530" priority="438" operator="equal">
      <formula>"Moderado "</formula>
    </cfRule>
    <cfRule type="cellIs" dxfId="529" priority="439" operator="equal">
      <formula>"Por encima del promedio"</formula>
    </cfRule>
    <cfRule type="cellIs" dxfId="528" priority="440" operator="equal">
      <formula>"Alto"</formula>
    </cfRule>
  </conditionalFormatting>
  <conditionalFormatting sqref="G87">
    <cfRule type="cellIs" dxfId="527" priority="433" operator="equal">
      <formula>"Bajo"</formula>
    </cfRule>
    <cfRule type="cellIs" dxfId="526" priority="434" operator="equal">
      <formula>"Moderado "</formula>
    </cfRule>
    <cfRule type="cellIs" dxfId="525" priority="435" operator="equal">
      <formula>"Por encima del promedio"</formula>
    </cfRule>
    <cfRule type="cellIs" dxfId="524" priority="436" operator="equal">
      <formula>"Alto"</formula>
    </cfRule>
  </conditionalFormatting>
  <conditionalFormatting sqref="G88">
    <cfRule type="cellIs" dxfId="523" priority="429" operator="equal">
      <formula>"Bajo"</formula>
    </cfRule>
    <cfRule type="cellIs" dxfId="522" priority="430" operator="equal">
      <formula>"Moderado "</formula>
    </cfRule>
    <cfRule type="cellIs" dxfId="521" priority="431" operator="equal">
      <formula>"Por encima del promedio"</formula>
    </cfRule>
    <cfRule type="cellIs" dxfId="520" priority="432" operator="equal">
      <formula>"Alto"</formula>
    </cfRule>
  </conditionalFormatting>
  <conditionalFormatting sqref="G89">
    <cfRule type="cellIs" dxfId="519" priority="425" operator="equal">
      <formula>"Bajo"</formula>
    </cfRule>
    <cfRule type="cellIs" dxfId="518" priority="426" operator="equal">
      <formula>"Moderado "</formula>
    </cfRule>
    <cfRule type="cellIs" dxfId="517" priority="427" operator="equal">
      <formula>"Por encima del promedio"</formula>
    </cfRule>
    <cfRule type="cellIs" dxfId="516" priority="428" operator="equal">
      <formula>"Alto"</formula>
    </cfRule>
  </conditionalFormatting>
  <conditionalFormatting sqref="G90">
    <cfRule type="cellIs" dxfId="515" priority="421" operator="equal">
      <formula>"Bajo"</formula>
    </cfRule>
    <cfRule type="cellIs" dxfId="514" priority="422" operator="equal">
      <formula>"Moderado "</formula>
    </cfRule>
    <cfRule type="cellIs" dxfId="513" priority="423" operator="equal">
      <formula>"Por encima del promedio"</formula>
    </cfRule>
    <cfRule type="cellIs" dxfId="512" priority="424" operator="equal">
      <formula>"Alto"</formula>
    </cfRule>
  </conditionalFormatting>
  <conditionalFormatting sqref="G91">
    <cfRule type="cellIs" dxfId="511" priority="413" operator="equal">
      <formula>"Bajo"</formula>
    </cfRule>
    <cfRule type="cellIs" dxfId="510" priority="414" operator="equal">
      <formula>"Moderado "</formula>
    </cfRule>
    <cfRule type="cellIs" dxfId="509" priority="415" operator="equal">
      <formula>"Por encima del promedio"</formula>
    </cfRule>
    <cfRule type="cellIs" dxfId="508" priority="416" operator="equal">
      <formula>"Alto"</formula>
    </cfRule>
  </conditionalFormatting>
  <conditionalFormatting sqref="G92">
    <cfRule type="cellIs" dxfId="507" priority="409" operator="equal">
      <formula>"Bajo"</formula>
    </cfRule>
    <cfRule type="cellIs" dxfId="506" priority="410" operator="equal">
      <formula>"Moderado "</formula>
    </cfRule>
    <cfRule type="cellIs" dxfId="505" priority="411" operator="equal">
      <formula>"Por encima del promedio"</formula>
    </cfRule>
    <cfRule type="cellIs" dxfId="504" priority="412" operator="equal">
      <formula>"Alto"</formula>
    </cfRule>
  </conditionalFormatting>
  <conditionalFormatting sqref="G93">
    <cfRule type="cellIs" dxfId="503" priority="405" operator="equal">
      <formula>"Bajo"</formula>
    </cfRule>
    <cfRule type="cellIs" dxfId="502" priority="406" operator="equal">
      <formula>"Moderado "</formula>
    </cfRule>
    <cfRule type="cellIs" dxfId="501" priority="407" operator="equal">
      <formula>"Por encima del promedio"</formula>
    </cfRule>
    <cfRule type="cellIs" dxfId="500" priority="408" operator="equal">
      <formula>"Alto"</formula>
    </cfRule>
  </conditionalFormatting>
  <conditionalFormatting sqref="G94">
    <cfRule type="cellIs" dxfId="499" priority="401" operator="equal">
      <formula>"Bajo"</formula>
    </cfRule>
    <cfRule type="cellIs" dxfId="498" priority="402" operator="equal">
      <formula>"Moderado "</formula>
    </cfRule>
    <cfRule type="cellIs" dxfId="497" priority="403" operator="equal">
      <formula>"Por encima del promedio"</formula>
    </cfRule>
    <cfRule type="cellIs" dxfId="496" priority="404" operator="equal">
      <formula>"Alto"</formula>
    </cfRule>
  </conditionalFormatting>
  <conditionalFormatting sqref="G95">
    <cfRule type="cellIs" dxfId="495" priority="397" operator="equal">
      <formula>"Bajo"</formula>
    </cfRule>
    <cfRule type="cellIs" dxfId="494" priority="398" operator="equal">
      <formula>"Moderado "</formula>
    </cfRule>
    <cfRule type="cellIs" dxfId="493" priority="399" operator="equal">
      <formula>"Por encima del promedio"</formula>
    </cfRule>
    <cfRule type="cellIs" dxfId="492" priority="400" operator="equal">
      <formula>"Alto"</formula>
    </cfRule>
  </conditionalFormatting>
  <conditionalFormatting sqref="G96">
    <cfRule type="cellIs" dxfId="491" priority="393" operator="equal">
      <formula>"Bajo"</formula>
    </cfRule>
    <cfRule type="cellIs" dxfId="490" priority="394" operator="equal">
      <formula>"Moderado "</formula>
    </cfRule>
    <cfRule type="cellIs" dxfId="489" priority="395" operator="equal">
      <formula>"Por encima del promedio"</formula>
    </cfRule>
    <cfRule type="cellIs" dxfId="488" priority="396" operator="equal">
      <formula>"Alto"</formula>
    </cfRule>
  </conditionalFormatting>
  <conditionalFormatting sqref="G97">
    <cfRule type="cellIs" dxfId="487" priority="389" operator="equal">
      <formula>"Bajo"</formula>
    </cfRule>
    <cfRule type="cellIs" dxfId="486" priority="390" operator="equal">
      <formula>"Moderado "</formula>
    </cfRule>
    <cfRule type="cellIs" dxfId="485" priority="391" operator="equal">
      <formula>"Por encima del promedio"</formula>
    </cfRule>
    <cfRule type="cellIs" dxfId="484" priority="392" operator="equal">
      <formula>"Alto"</formula>
    </cfRule>
  </conditionalFormatting>
  <conditionalFormatting sqref="G98">
    <cfRule type="cellIs" dxfId="483" priority="385" operator="equal">
      <formula>"Bajo"</formula>
    </cfRule>
    <cfRule type="cellIs" dxfId="482" priority="386" operator="equal">
      <formula>"Moderado "</formula>
    </cfRule>
    <cfRule type="cellIs" dxfId="481" priority="387" operator="equal">
      <formula>"Por encima del promedio"</formula>
    </cfRule>
    <cfRule type="cellIs" dxfId="480" priority="388" operator="equal">
      <formula>"Alto"</formula>
    </cfRule>
  </conditionalFormatting>
  <conditionalFormatting sqref="G99">
    <cfRule type="cellIs" dxfId="479" priority="381" operator="equal">
      <formula>"Bajo"</formula>
    </cfRule>
    <cfRule type="cellIs" dxfId="478" priority="382" operator="equal">
      <formula>"Moderado "</formula>
    </cfRule>
    <cfRule type="cellIs" dxfId="477" priority="383" operator="equal">
      <formula>"Por encima del promedio"</formula>
    </cfRule>
    <cfRule type="cellIs" dxfId="476" priority="384" operator="equal">
      <formula>"Alto"</formula>
    </cfRule>
  </conditionalFormatting>
  <conditionalFormatting sqref="G100">
    <cfRule type="cellIs" dxfId="475" priority="377" operator="equal">
      <formula>"Bajo"</formula>
    </cfRule>
    <cfRule type="cellIs" dxfId="474" priority="378" operator="equal">
      <formula>"Moderado "</formula>
    </cfRule>
    <cfRule type="cellIs" dxfId="473" priority="379" operator="equal">
      <formula>"Por encima del promedio"</formula>
    </cfRule>
    <cfRule type="cellIs" dxfId="472" priority="380" operator="equal">
      <formula>"Alto"</formula>
    </cfRule>
  </conditionalFormatting>
  <conditionalFormatting sqref="G101">
    <cfRule type="cellIs" dxfId="471" priority="373" operator="equal">
      <formula>"Bajo"</formula>
    </cfRule>
    <cfRule type="cellIs" dxfId="470" priority="374" operator="equal">
      <formula>"Moderado "</formula>
    </cfRule>
    <cfRule type="cellIs" dxfId="469" priority="375" operator="equal">
      <formula>"Por encima del promedio"</formula>
    </cfRule>
    <cfRule type="cellIs" dxfId="468" priority="376" operator="equal">
      <formula>"Alto"</formula>
    </cfRule>
  </conditionalFormatting>
  <conditionalFormatting sqref="G102">
    <cfRule type="cellIs" dxfId="467" priority="369" operator="equal">
      <formula>"Bajo"</formula>
    </cfRule>
    <cfRule type="cellIs" dxfId="466" priority="370" operator="equal">
      <formula>"Moderado "</formula>
    </cfRule>
    <cfRule type="cellIs" dxfId="465" priority="371" operator="equal">
      <formula>"Por encima del promedio"</formula>
    </cfRule>
    <cfRule type="cellIs" dxfId="464" priority="372" operator="equal">
      <formula>"Alto"</formula>
    </cfRule>
  </conditionalFormatting>
  <conditionalFormatting sqref="G103">
    <cfRule type="cellIs" dxfId="463" priority="365" operator="equal">
      <formula>"Bajo"</formula>
    </cfRule>
    <cfRule type="cellIs" dxfId="462" priority="366" operator="equal">
      <formula>"Moderado "</formula>
    </cfRule>
    <cfRule type="cellIs" dxfId="461" priority="367" operator="equal">
      <formula>"Por encima del promedio"</formula>
    </cfRule>
    <cfRule type="cellIs" dxfId="460" priority="368" operator="equal">
      <formula>"Alto"</formula>
    </cfRule>
  </conditionalFormatting>
  <conditionalFormatting sqref="G104">
    <cfRule type="cellIs" dxfId="459" priority="361" operator="equal">
      <formula>"Bajo"</formula>
    </cfRule>
    <cfRule type="cellIs" dxfId="458" priority="362" operator="equal">
      <formula>"Moderado "</formula>
    </cfRule>
    <cfRule type="cellIs" dxfId="457" priority="363" operator="equal">
      <formula>"Por encima del promedio"</formula>
    </cfRule>
    <cfRule type="cellIs" dxfId="456" priority="364" operator="equal">
      <formula>"Alto"</formula>
    </cfRule>
  </conditionalFormatting>
  <conditionalFormatting sqref="G105">
    <cfRule type="cellIs" dxfId="455" priority="357" operator="equal">
      <formula>"Bajo"</formula>
    </cfRule>
    <cfRule type="cellIs" dxfId="454" priority="358" operator="equal">
      <formula>"Moderado "</formula>
    </cfRule>
    <cfRule type="cellIs" dxfId="453" priority="359" operator="equal">
      <formula>"Por encima del promedio"</formula>
    </cfRule>
    <cfRule type="cellIs" dxfId="452" priority="360" operator="equal">
      <formula>"Alto"</formula>
    </cfRule>
  </conditionalFormatting>
  <conditionalFormatting sqref="G106">
    <cfRule type="cellIs" dxfId="451" priority="353" operator="equal">
      <formula>"Bajo"</formula>
    </cfRule>
    <cfRule type="cellIs" dxfId="450" priority="354" operator="equal">
      <formula>"Moderado "</formula>
    </cfRule>
    <cfRule type="cellIs" dxfId="449" priority="355" operator="equal">
      <formula>"Por encima del promedio"</formula>
    </cfRule>
    <cfRule type="cellIs" dxfId="448" priority="356" operator="equal">
      <formula>"Alto"</formula>
    </cfRule>
  </conditionalFormatting>
  <conditionalFormatting sqref="G107">
    <cfRule type="cellIs" dxfId="447" priority="349" operator="equal">
      <formula>"Bajo"</formula>
    </cfRule>
    <cfRule type="cellIs" dxfId="446" priority="350" operator="equal">
      <formula>"Moderado "</formula>
    </cfRule>
    <cfRule type="cellIs" dxfId="445" priority="351" operator="equal">
      <formula>"Por encima del promedio"</formula>
    </cfRule>
    <cfRule type="cellIs" dxfId="444" priority="352" operator="equal">
      <formula>"Alto"</formula>
    </cfRule>
  </conditionalFormatting>
  <conditionalFormatting sqref="G108">
    <cfRule type="cellIs" dxfId="443" priority="345" operator="equal">
      <formula>"Bajo"</formula>
    </cfRule>
    <cfRule type="cellIs" dxfId="442" priority="346" operator="equal">
      <formula>"Moderado "</formula>
    </cfRule>
    <cfRule type="cellIs" dxfId="441" priority="347" operator="equal">
      <formula>"Por encima del promedio"</formula>
    </cfRule>
    <cfRule type="cellIs" dxfId="440" priority="348" operator="equal">
      <formula>"Alto"</formula>
    </cfRule>
  </conditionalFormatting>
  <conditionalFormatting sqref="G109">
    <cfRule type="cellIs" dxfId="439" priority="341" operator="equal">
      <formula>"Bajo"</formula>
    </cfRule>
    <cfRule type="cellIs" dxfId="438" priority="342" operator="equal">
      <formula>"Moderado "</formula>
    </cfRule>
    <cfRule type="cellIs" dxfId="437" priority="343" operator="equal">
      <formula>"Por encima del promedio"</formula>
    </cfRule>
    <cfRule type="cellIs" dxfId="436" priority="344" operator="equal">
      <formula>"Alto"</formula>
    </cfRule>
  </conditionalFormatting>
  <conditionalFormatting sqref="G110">
    <cfRule type="cellIs" dxfId="435" priority="337" operator="equal">
      <formula>"Bajo"</formula>
    </cfRule>
    <cfRule type="cellIs" dxfId="434" priority="338" operator="equal">
      <formula>"Moderado "</formula>
    </cfRule>
    <cfRule type="cellIs" dxfId="433" priority="339" operator="equal">
      <formula>"Por encima del promedio"</formula>
    </cfRule>
    <cfRule type="cellIs" dxfId="432" priority="340" operator="equal">
      <formula>"Alto"</formula>
    </cfRule>
  </conditionalFormatting>
  <conditionalFormatting sqref="G111">
    <cfRule type="cellIs" dxfId="431" priority="333" operator="equal">
      <formula>"Bajo"</formula>
    </cfRule>
    <cfRule type="cellIs" dxfId="430" priority="334" operator="equal">
      <formula>"Moderado "</formula>
    </cfRule>
    <cfRule type="cellIs" dxfId="429" priority="335" operator="equal">
      <formula>"Por encima del promedio"</formula>
    </cfRule>
    <cfRule type="cellIs" dxfId="428" priority="336" operator="equal">
      <formula>"Alto"</formula>
    </cfRule>
  </conditionalFormatting>
  <conditionalFormatting sqref="G112">
    <cfRule type="cellIs" dxfId="427" priority="329" operator="equal">
      <formula>"Bajo"</formula>
    </cfRule>
    <cfRule type="cellIs" dxfId="426" priority="330" operator="equal">
      <formula>"Moderado "</formula>
    </cfRule>
    <cfRule type="cellIs" dxfId="425" priority="331" operator="equal">
      <formula>"Por encima del promedio"</formula>
    </cfRule>
    <cfRule type="cellIs" dxfId="424" priority="332" operator="equal">
      <formula>"Alto"</formula>
    </cfRule>
  </conditionalFormatting>
  <conditionalFormatting sqref="G113">
    <cfRule type="cellIs" dxfId="423" priority="325" operator="equal">
      <formula>"Bajo"</formula>
    </cfRule>
    <cfRule type="cellIs" dxfId="422" priority="326" operator="equal">
      <formula>"Moderado "</formula>
    </cfRule>
    <cfRule type="cellIs" dxfId="421" priority="327" operator="equal">
      <formula>"Por encima del promedio"</formula>
    </cfRule>
    <cfRule type="cellIs" dxfId="420" priority="328" operator="equal">
      <formula>"Alto"</formula>
    </cfRule>
  </conditionalFormatting>
  <conditionalFormatting sqref="G114">
    <cfRule type="cellIs" dxfId="419" priority="321" operator="equal">
      <formula>"Bajo"</formula>
    </cfRule>
    <cfRule type="cellIs" dxfId="418" priority="322" operator="equal">
      <formula>"Moderado "</formula>
    </cfRule>
    <cfRule type="cellIs" dxfId="417" priority="323" operator="equal">
      <formula>"Por encima del promedio"</formula>
    </cfRule>
    <cfRule type="cellIs" dxfId="416" priority="324" operator="equal">
      <formula>"Alto"</formula>
    </cfRule>
  </conditionalFormatting>
  <conditionalFormatting sqref="G115">
    <cfRule type="cellIs" dxfId="415" priority="317" operator="equal">
      <formula>"Bajo"</formula>
    </cfRule>
    <cfRule type="cellIs" dxfId="414" priority="318" operator="equal">
      <formula>"Moderado "</formula>
    </cfRule>
    <cfRule type="cellIs" dxfId="413" priority="319" operator="equal">
      <formula>"Por encima del promedio"</formula>
    </cfRule>
    <cfRule type="cellIs" dxfId="412" priority="320" operator="equal">
      <formula>"Alto"</formula>
    </cfRule>
  </conditionalFormatting>
  <conditionalFormatting sqref="G116">
    <cfRule type="cellIs" dxfId="411" priority="313" operator="equal">
      <formula>"Bajo"</formula>
    </cfRule>
    <cfRule type="cellIs" dxfId="410" priority="314" operator="equal">
      <formula>"Moderado "</formula>
    </cfRule>
    <cfRule type="cellIs" dxfId="409" priority="315" operator="equal">
      <formula>"Por encima del promedio"</formula>
    </cfRule>
    <cfRule type="cellIs" dxfId="408" priority="316" operator="equal">
      <formula>"Alto"</formula>
    </cfRule>
  </conditionalFormatting>
  <conditionalFormatting sqref="G117">
    <cfRule type="cellIs" dxfId="407" priority="309" operator="equal">
      <formula>"Bajo"</formula>
    </cfRule>
    <cfRule type="cellIs" dxfId="406" priority="310" operator="equal">
      <formula>"Moderado "</formula>
    </cfRule>
    <cfRule type="cellIs" dxfId="405" priority="311" operator="equal">
      <formula>"Por encima del promedio"</formula>
    </cfRule>
    <cfRule type="cellIs" dxfId="404" priority="312" operator="equal">
      <formula>"Alto"</formula>
    </cfRule>
  </conditionalFormatting>
  <conditionalFormatting sqref="G118">
    <cfRule type="cellIs" dxfId="403" priority="305" operator="equal">
      <formula>"Bajo"</formula>
    </cfRule>
    <cfRule type="cellIs" dxfId="402" priority="306" operator="equal">
      <formula>"Moderado "</formula>
    </cfRule>
    <cfRule type="cellIs" dxfId="401" priority="307" operator="equal">
      <formula>"Por encima del promedio"</formula>
    </cfRule>
    <cfRule type="cellIs" dxfId="400" priority="308" operator="equal">
      <formula>"Alto"</formula>
    </cfRule>
  </conditionalFormatting>
  <conditionalFormatting sqref="G119">
    <cfRule type="cellIs" dxfId="399" priority="301" operator="equal">
      <formula>"Bajo"</formula>
    </cfRule>
    <cfRule type="cellIs" dxfId="398" priority="302" operator="equal">
      <formula>"Moderado "</formula>
    </cfRule>
    <cfRule type="cellIs" dxfId="397" priority="303" operator="equal">
      <formula>"Por encima del promedio"</formula>
    </cfRule>
    <cfRule type="cellIs" dxfId="396" priority="304" operator="equal">
      <formula>"Alto"</formula>
    </cfRule>
  </conditionalFormatting>
  <conditionalFormatting sqref="G120">
    <cfRule type="cellIs" dxfId="395" priority="297" operator="equal">
      <formula>"Bajo"</formula>
    </cfRule>
    <cfRule type="cellIs" dxfId="394" priority="298" operator="equal">
      <formula>"Moderado "</formula>
    </cfRule>
    <cfRule type="cellIs" dxfId="393" priority="299" operator="equal">
      <formula>"Por encima del promedio"</formula>
    </cfRule>
    <cfRule type="cellIs" dxfId="392" priority="300" operator="equal">
      <formula>"Alto"</formula>
    </cfRule>
  </conditionalFormatting>
  <conditionalFormatting sqref="L85">
    <cfRule type="cellIs" dxfId="391" priority="293" operator="equal">
      <formula>"Débil"</formula>
    </cfRule>
    <cfRule type="cellIs" dxfId="390" priority="294" operator="equal">
      <formula>"Requiere Mejora"</formula>
    </cfRule>
    <cfRule type="cellIs" dxfId="389" priority="295" operator="equal">
      <formula>"Aceptable"</formula>
    </cfRule>
    <cfRule type="cellIs" dxfId="388" priority="296" operator="equal">
      <formula>"Fuerte"</formula>
    </cfRule>
  </conditionalFormatting>
  <conditionalFormatting sqref="L86">
    <cfRule type="cellIs" dxfId="387" priority="289" operator="equal">
      <formula>"Débil"</formula>
    </cfRule>
    <cfRule type="cellIs" dxfId="386" priority="290" operator="equal">
      <formula>"Requiere Mejora"</formula>
    </cfRule>
    <cfRule type="cellIs" dxfId="385" priority="291" operator="equal">
      <formula>"Aceptable"</formula>
    </cfRule>
    <cfRule type="cellIs" dxfId="384" priority="292" operator="equal">
      <formula>"Fuerte"</formula>
    </cfRule>
  </conditionalFormatting>
  <conditionalFormatting sqref="L87">
    <cfRule type="cellIs" dxfId="383" priority="285" operator="equal">
      <formula>"Débil"</formula>
    </cfRule>
    <cfRule type="cellIs" dxfId="382" priority="286" operator="equal">
      <formula>"Requiere Mejora"</formula>
    </cfRule>
    <cfRule type="cellIs" dxfId="381" priority="287" operator="equal">
      <formula>"Aceptable"</formula>
    </cfRule>
    <cfRule type="cellIs" dxfId="380" priority="288" operator="equal">
      <formula>"Fuerte"</formula>
    </cfRule>
  </conditionalFormatting>
  <conditionalFormatting sqref="L88">
    <cfRule type="cellIs" dxfId="379" priority="281" operator="equal">
      <formula>"Débil"</formula>
    </cfRule>
    <cfRule type="cellIs" dxfId="378" priority="282" operator="equal">
      <formula>"Requiere Mejora"</formula>
    </cfRule>
    <cfRule type="cellIs" dxfId="377" priority="283" operator="equal">
      <formula>"Aceptable"</formula>
    </cfRule>
    <cfRule type="cellIs" dxfId="376" priority="284" operator="equal">
      <formula>"Fuerte"</formula>
    </cfRule>
  </conditionalFormatting>
  <conditionalFormatting sqref="L89">
    <cfRule type="cellIs" dxfId="375" priority="277" operator="equal">
      <formula>"Débil"</formula>
    </cfRule>
    <cfRule type="cellIs" dxfId="374" priority="278" operator="equal">
      <formula>"Requiere Mejora"</formula>
    </cfRule>
    <cfRule type="cellIs" dxfId="373" priority="279" operator="equal">
      <formula>"Aceptable"</formula>
    </cfRule>
    <cfRule type="cellIs" dxfId="372" priority="280" operator="equal">
      <formula>"Fuerte"</formula>
    </cfRule>
  </conditionalFormatting>
  <conditionalFormatting sqref="L90">
    <cfRule type="cellIs" dxfId="371" priority="273" operator="equal">
      <formula>"Débil"</formula>
    </cfRule>
    <cfRule type="cellIs" dxfId="370" priority="274" operator="equal">
      <formula>"Requiere Mejora"</formula>
    </cfRule>
    <cfRule type="cellIs" dxfId="369" priority="275" operator="equal">
      <formula>"Aceptable"</formula>
    </cfRule>
    <cfRule type="cellIs" dxfId="368" priority="276" operator="equal">
      <formula>"Fuerte"</formula>
    </cfRule>
  </conditionalFormatting>
  <conditionalFormatting sqref="L91">
    <cfRule type="cellIs" dxfId="367" priority="269" operator="equal">
      <formula>"Débil"</formula>
    </cfRule>
    <cfRule type="cellIs" dxfId="366" priority="270" operator="equal">
      <formula>"Requiere Mejora"</formula>
    </cfRule>
    <cfRule type="cellIs" dxfId="365" priority="271" operator="equal">
      <formula>"Aceptable"</formula>
    </cfRule>
    <cfRule type="cellIs" dxfId="364" priority="272" operator="equal">
      <formula>"Fuerte"</formula>
    </cfRule>
  </conditionalFormatting>
  <conditionalFormatting sqref="L92">
    <cfRule type="cellIs" dxfId="363" priority="265" operator="equal">
      <formula>"Débil"</formula>
    </cfRule>
    <cfRule type="cellIs" dxfId="362" priority="266" operator="equal">
      <formula>"Requiere Mejora"</formula>
    </cfRule>
    <cfRule type="cellIs" dxfId="361" priority="267" operator="equal">
      <formula>"Aceptable"</formula>
    </cfRule>
    <cfRule type="cellIs" dxfId="360" priority="268" operator="equal">
      <formula>"Fuerte"</formula>
    </cfRule>
  </conditionalFormatting>
  <conditionalFormatting sqref="L93">
    <cfRule type="cellIs" dxfId="359" priority="261" operator="equal">
      <formula>"Débil"</formula>
    </cfRule>
    <cfRule type="cellIs" dxfId="358" priority="262" operator="equal">
      <formula>"Requiere Mejora"</formula>
    </cfRule>
    <cfRule type="cellIs" dxfId="357" priority="263" operator="equal">
      <formula>"Aceptable"</formula>
    </cfRule>
    <cfRule type="cellIs" dxfId="356" priority="264" operator="equal">
      <formula>"Fuerte"</formula>
    </cfRule>
  </conditionalFormatting>
  <conditionalFormatting sqref="L94">
    <cfRule type="cellIs" dxfId="355" priority="257" operator="equal">
      <formula>"Débil"</formula>
    </cfRule>
    <cfRule type="cellIs" dxfId="354" priority="258" operator="equal">
      <formula>"Requiere Mejora"</formula>
    </cfRule>
    <cfRule type="cellIs" dxfId="353" priority="259" operator="equal">
      <formula>"Aceptable"</formula>
    </cfRule>
    <cfRule type="cellIs" dxfId="352" priority="260" operator="equal">
      <formula>"Fuerte"</formula>
    </cfRule>
  </conditionalFormatting>
  <conditionalFormatting sqref="L95">
    <cfRule type="cellIs" dxfId="351" priority="253" operator="equal">
      <formula>"Débil"</formula>
    </cfRule>
    <cfRule type="cellIs" dxfId="350" priority="254" operator="equal">
      <formula>"Requiere Mejora"</formula>
    </cfRule>
    <cfRule type="cellIs" dxfId="349" priority="255" operator="equal">
      <formula>"Aceptable"</formula>
    </cfRule>
    <cfRule type="cellIs" dxfId="348" priority="256" operator="equal">
      <formula>"Fuerte"</formula>
    </cfRule>
  </conditionalFormatting>
  <conditionalFormatting sqref="L96">
    <cfRule type="cellIs" dxfId="347" priority="249" operator="equal">
      <formula>"Débil"</formula>
    </cfRule>
    <cfRule type="cellIs" dxfId="346" priority="250" operator="equal">
      <formula>"Requiere Mejora"</formula>
    </cfRule>
    <cfRule type="cellIs" dxfId="345" priority="251" operator="equal">
      <formula>"Aceptable"</formula>
    </cfRule>
    <cfRule type="cellIs" dxfId="344" priority="252" operator="equal">
      <formula>"Fuerte"</formula>
    </cfRule>
  </conditionalFormatting>
  <conditionalFormatting sqref="L97">
    <cfRule type="cellIs" dxfId="343" priority="245" operator="equal">
      <formula>"Débil"</formula>
    </cfRule>
    <cfRule type="cellIs" dxfId="342" priority="246" operator="equal">
      <formula>"Requiere Mejora"</formula>
    </cfRule>
    <cfRule type="cellIs" dxfId="341" priority="247" operator="equal">
      <formula>"Aceptable"</formula>
    </cfRule>
    <cfRule type="cellIs" dxfId="340" priority="248" operator="equal">
      <formula>"Fuerte"</formula>
    </cfRule>
  </conditionalFormatting>
  <conditionalFormatting sqref="L98">
    <cfRule type="cellIs" dxfId="339" priority="241" operator="equal">
      <formula>"Débil"</formula>
    </cfRule>
    <cfRule type="cellIs" dxfId="338" priority="242" operator="equal">
      <formula>"Requiere Mejora"</formula>
    </cfRule>
    <cfRule type="cellIs" dxfId="337" priority="243" operator="equal">
      <formula>"Aceptable"</formula>
    </cfRule>
    <cfRule type="cellIs" dxfId="336" priority="244" operator="equal">
      <formula>"Fuerte"</formula>
    </cfRule>
  </conditionalFormatting>
  <conditionalFormatting sqref="L99">
    <cfRule type="cellIs" dxfId="335" priority="237" operator="equal">
      <formula>"Débil"</formula>
    </cfRule>
    <cfRule type="cellIs" dxfId="334" priority="238" operator="equal">
      <formula>"Requiere Mejora"</formula>
    </cfRule>
    <cfRule type="cellIs" dxfId="333" priority="239" operator="equal">
      <formula>"Aceptable"</formula>
    </cfRule>
    <cfRule type="cellIs" dxfId="332" priority="240" operator="equal">
      <formula>"Fuerte"</formula>
    </cfRule>
  </conditionalFormatting>
  <conditionalFormatting sqref="L100">
    <cfRule type="cellIs" dxfId="331" priority="233" operator="equal">
      <formula>"Débil"</formula>
    </cfRule>
    <cfRule type="cellIs" dxfId="330" priority="234" operator="equal">
      <formula>"Requiere Mejora"</formula>
    </cfRule>
    <cfRule type="cellIs" dxfId="329" priority="235" operator="equal">
      <formula>"Aceptable"</formula>
    </cfRule>
    <cfRule type="cellIs" dxfId="328" priority="236" operator="equal">
      <formula>"Fuerte"</formula>
    </cfRule>
  </conditionalFormatting>
  <conditionalFormatting sqref="L101">
    <cfRule type="cellIs" dxfId="327" priority="229" operator="equal">
      <formula>"Débil"</formula>
    </cfRule>
    <cfRule type="cellIs" dxfId="326" priority="230" operator="equal">
      <formula>"Requiere Mejora"</formula>
    </cfRule>
    <cfRule type="cellIs" dxfId="325" priority="231" operator="equal">
      <formula>"Aceptable"</formula>
    </cfRule>
    <cfRule type="cellIs" dxfId="324" priority="232" operator="equal">
      <formula>"Fuerte"</formula>
    </cfRule>
  </conditionalFormatting>
  <conditionalFormatting sqref="L102">
    <cfRule type="cellIs" dxfId="323" priority="225" operator="equal">
      <formula>"Débil"</formula>
    </cfRule>
    <cfRule type="cellIs" dxfId="322" priority="226" operator="equal">
      <formula>"Requiere Mejora"</formula>
    </cfRule>
    <cfRule type="cellIs" dxfId="321" priority="227" operator="equal">
      <formula>"Aceptable"</formula>
    </cfRule>
    <cfRule type="cellIs" dxfId="320" priority="228" operator="equal">
      <formula>"Fuerte"</formula>
    </cfRule>
  </conditionalFormatting>
  <conditionalFormatting sqref="L103">
    <cfRule type="cellIs" dxfId="319" priority="221" operator="equal">
      <formula>"Débil"</formula>
    </cfRule>
    <cfRule type="cellIs" dxfId="318" priority="222" operator="equal">
      <formula>"Requiere Mejora"</formula>
    </cfRule>
    <cfRule type="cellIs" dxfId="317" priority="223" operator="equal">
      <formula>"Aceptable"</formula>
    </cfRule>
    <cfRule type="cellIs" dxfId="316" priority="224" operator="equal">
      <formula>"Fuerte"</formula>
    </cfRule>
  </conditionalFormatting>
  <conditionalFormatting sqref="L104">
    <cfRule type="cellIs" dxfId="315" priority="217" operator="equal">
      <formula>"Débil"</formula>
    </cfRule>
    <cfRule type="cellIs" dxfId="314" priority="218" operator="equal">
      <formula>"Requiere Mejora"</formula>
    </cfRule>
    <cfRule type="cellIs" dxfId="313" priority="219" operator="equal">
      <formula>"Aceptable"</formula>
    </cfRule>
    <cfRule type="cellIs" dxfId="312" priority="220" operator="equal">
      <formula>"Fuerte"</formula>
    </cfRule>
  </conditionalFormatting>
  <conditionalFormatting sqref="L105">
    <cfRule type="cellIs" dxfId="311" priority="213" operator="equal">
      <formula>"Débil"</formula>
    </cfRule>
    <cfRule type="cellIs" dxfId="310" priority="214" operator="equal">
      <formula>"Requiere Mejora"</formula>
    </cfRule>
    <cfRule type="cellIs" dxfId="309" priority="215" operator="equal">
      <formula>"Aceptable"</formula>
    </cfRule>
    <cfRule type="cellIs" dxfId="308" priority="216" operator="equal">
      <formula>"Fuerte"</formula>
    </cfRule>
  </conditionalFormatting>
  <conditionalFormatting sqref="L106">
    <cfRule type="cellIs" dxfId="307" priority="209" operator="equal">
      <formula>"Débil"</formula>
    </cfRule>
    <cfRule type="cellIs" dxfId="306" priority="210" operator="equal">
      <formula>"Requiere Mejora"</formula>
    </cfRule>
    <cfRule type="cellIs" dxfId="305" priority="211" operator="equal">
      <formula>"Aceptable"</formula>
    </cfRule>
    <cfRule type="cellIs" dxfId="304" priority="212" operator="equal">
      <formula>"Fuerte"</formula>
    </cfRule>
  </conditionalFormatting>
  <conditionalFormatting sqref="L107">
    <cfRule type="cellIs" dxfId="303" priority="205" operator="equal">
      <formula>"Débil"</formula>
    </cfRule>
    <cfRule type="cellIs" dxfId="302" priority="206" operator="equal">
      <formula>"Requiere Mejora"</formula>
    </cfRule>
    <cfRule type="cellIs" dxfId="301" priority="207" operator="equal">
      <formula>"Aceptable"</formula>
    </cfRule>
    <cfRule type="cellIs" dxfId="300" priority="208" operator="equal">
      <formula>"Fuerte"</formula>
    </cfRule>
  </conditionalFormatting>
  <conditionalFormatting sqref="L108">
    <cfRule type="cellIs" dxfId="299" priority="201" operator="equal">
      <formula>"Débil"</formula>
    </cfRule>
    <cfRule type="cellIs" dxfId="298" priority="202" operator="equal">
      <formula>"Requiere Mejora"</formula>
    </cfRule>
    <cfRule type="cellIs" dxfId="297" priority="203" operator="equal">
      <formula>"Aceptable"</formula>
    </cfRule>
    <cfRule type="cellIs" dxfId="296" priority="204" operator="equal">
      <formula>"Fuerte"</formula>
    </cfRule>
  </conditionalFormatting>
  <conditionalFormatting sqref="L109">
    <cfRule type="cellIs" dxfId="295" priority="197" operator="equal">
      <formula>"Débil"</formula>
    </cfRule>
    <cfRule type="cellIs" dxfId="294" priority="198" operator="equal">
      <formula>"Requiere Mejora"</formula>
    </cfRule>
    <cfRule type="cellIs" dxfId="293" priority="199" operator="equal">
      <formula>"Aceptable"</formula>
    </cfRule>
    <cfRule type="cellIs" dxfId="292" priority="200" operator="equal">
      <formula>"Fuerte"</formula>
    </cfRule>
  </conditionalFormatting>
  <conditionalFormatting sqref="L110">
    <cfRule type="cellIs" dxfId="291" priority="193" operator="equal">
      <formula>"Débil"</formula>
    </cfRule>
    <cfRule type="cellIs" dxfId="290" priority="194" operator="equal">
      <formula>"Requiere Mejora"</formula>
    </cfRule>
    <cfRule type="cellIs" dxfId="289" priority="195" operator="equal">
      <formula>"Aceptable"</formula>
    </cfRule>
    <cfRule type="cellIs" dxfId="288" priority="196" operator="equal">
      <formula>"Fuerte"</formula>
    </cfRule>
  </conditionalFormatting>
  <conditionalFormatting sqref="L111">
    <cfRule type="cellIs" dxfId="287" priority="189" operator="equal">
      <formula>"Débil"</formula>
    </cfRule>
    <cfRule type="cellIs" dxfId="286" priority="190" operator="equal">
      <formula>"Requiere Mejora"</formula>
    </cfRule>
    <cfRule type="cellIs" dxfId="285" priority="191" operator="equal">
      <formula>"Aceptable"</formula>
    </cfRule>
    <cfRule type="cellIs" dxfId="284" priority="192" operator="equal">
      <formula>"Fuerte"</formula>
    </cfRule>
  </conditionalFormatting>
  <conditionalFormatting sqref="L112">
    <cfRule type="cellIs" dxfId="283" priority="185" operator="equal">
      <formula>"Débil"</formula>
    </cfRule>
    <cfRule type="cellIs" dxfId="282" priority="186" operator="equal">
      <formula>"Requiere Mejora"</formula>
    </cfRule>
    <cfRule type="cellIs" dxfId="281" priority="187" operator="equal">
      <formula>"Aceptable"</formula>
    </cfRule>
    <cfRule type="cellIs" dxfId="280" priority="188" operator="equal">
      <formula>"Fuerte"</formula>
    </cfRule>
  </conditionalFormatting>
  <conditionalFormatting sqref="L113">
    <cfRule type="cellIs" dxfId="279" priority="181" operator="equal">
      <formula>"Débil"</formula>
    </cfRule>
    <cfRule type="cellIs" dxfId="278" priority="182" operator="equal">
      <formula>"Requiere Mejora"</formula>
    </cfRule>
    <cfRule type="cellIs" dxfId="277" priority="183" operator="equal">
      <formula>"Aceptable"</formula>
    </cfRule>
    <cfRule type="cellIs" dxfId="276" priority="184" operator="equal">
      <formula>"Fuerte"</formula>
    </cfRule>
  </conditionalFormatting>
  <conditionalFormatting sqref="M85">
    <cfRule type="cellIs" dxfId="275" priority="177" operator="equal">
      <formula>"Bajo"</formula>
    </cfRule>
    <cfRule type="cellIs" dxfId="274" priority="178" operator="equal">
      <formula>"Moderado "</formula>
    </cfRule>
    <cfRule type="cellIs" dxfId="273" priority="179" operator="equal">
      <formula>"Por encima del promedio"</formula>
    </cfRule>
    <cfRule type="cellIs" dxfId="272" priority="180" operator="equal">
      <formula>"Alto"</formula>
    </cfRule>
  </conditionalFormatting>
  <conditionalFormatting sqref="M86">
    <cfRule type="cellIs" dxfId="271" priority="173" operator="equal">
      <formula>"Bajo"</formula>
    </cfRule>
    <cfRule type="cellIs" dxfId="270" priority="174" operator="equal">
      <formula>"Moderado "</formula>
    </cfRule>
    <cfRule type="cellIs" dxfId="269" priority="175" operator="equal">
      <formula>"Por encima del promedio"</formula>
    </cfRule>
    <cfRule type="cellIs" dxfId="268" priority="176" operator="equal">
      <formula>"Alto"</formula>
    </cfRule>
  </conditionalFormatting>
  <conditionalFormatting sqref="M87">
    <cfRule type="cellIs" dxfId="267" priority="169" operator="equal">
      <formula>"Bajo"</formula>
    </cfRule>
    <cfRule type="cellIs" dxfId="266" priority="170" operator="equal">
      <formula>"Moderado "</formula>
    </cfRule>
    <cfRule type="cellIs" dxfId="265" priority="171" operator="equal">
      <formula>"Por encima del promedio"</formula>
    </cfRule>
    <cfRule type="cellIs" dxfId="264" priority="172" operator="equal">
      <formula>"Alto"</formula>
    </cfRule>
  </conditionalFormatting>
  <conditionalFormatting sqref="M88">
    <cfRule type="cellIs" dxfId="263" priority="165" operator="equal">
      <formula>"Bajo"</formula>
    </cfRule>
    <cfRule type="cellIs" dxfId="262" priority="166" operator="equal">
      <formula>"Moderado "</formula>
    </cfRule>
    <cfRule type="cellIs" dxfId="261" priority="167" operator="equal">
      <formula>"Por encima del promedio"</formula>
    </cfRule>
    <cfRule type="cellIs" dxfId="260" priority="168" operator="equal">
      <formula>"Alto"</formula>
    </cfRule>
  </conditionalFormatting>
  <conditionalFormatting sqref="M89">
    <cfRule type="cellIs" dxfId="259" priority="161" operator="equal">
      <formula>"Bajo"</formula>
    </cfRule>
    <cfRule type="cellIs" dxfId="258" priority="162" operator="equal">
      <formula>"Moderado "</formula>
    </cfRule>
    <cfRule type="cellIs" dxfId="257" priority="163" operator="equal">
      <formula>"Por encima del promedio"</formula>
    </cfRule>
    <cfRule type="cellIs" dxfId="256" priority="164" operator="equal">
      <formula>"Alto"</formula>
    </cfRule>
  </conditionalFormatting>
  <conditionalFormatting sqref="M90">
    <cfRule type="cellIs" dxfId="255" priority="157" operator="equal">
      <formula>"Bajo"</formula>
    </cfRule>
    <cfRule type="cellIs" dxfId="254" priority="158" operator="equal">
      <formula>"Moderado "</formula>
    </cfRule>
    <cfRule type="cellIs" dxfId="253" priority="159" operator="equal">
      <formula>"Por encima del promedio"</formula>
    </cfRule>
    <cfRule type="cellIs" dxfId="252" priority="160" operator="equal">
      <formula>"Alto"</formula>
    </cfRule>
  </conditionalFormatting>
  <conditionalFormatting sqref="M91">
    <cfRule type="cellIs" dxfId="251" priority="153" operator="equal">
      <formula>"Bajo"</formula>
    </cfRule>
    <cfRule type="cellIs" dxfId="250" priority="154" operator="equal">
      <formula>"Moderado "</formula>
    </cfRule>
    <cfRule type="cellIs" dxfId="249" priority="155" operator="equal">
      <formula>"Por encima del promedio"</formula>
    </cfRule>
    <cfRule type="cellIs" dxfId="248" priority="156" operator="equal">
      <formula>"Alto"</formula>
    </cfRule>
  </conditionalFormatting>
  <conditionalFormatting sqref="M92">
    <cfRule type="cellIs" dxfId="247" priority="149" operator="equal">
      <formula>"Bajo"</formula>
    </cfRule>
    <cfRule type="cellIs" dxfId="246" priority="150" operator="equal">
      <formula>"Moderado "</formula>
    </cfRule>
    <cfRule type="cellIs" dxfId="245" priority="151" operator="equal">
      <formula>"Por encima del promedio"</formula>
    </cfRule>
    <cfRule type="cellIs" dxfId="244" priority="152" operator="equal">
      <formula>"Alto"</formula>
    </cfRule>
  </conditionalFormatting>
  <conditionalFormatting sqref="M93">
    <cfRule type="cellIs" dxfId="243" priority="145" operator="equal">
      <formula>"Bajo"</formula>
    </cfRule>
    <cfRule type="cellIs" dxfId="242" priority="146" operator="equal">
      <formula>"Moderado "</formula>
    </cfRule>
    <cfRule type="cellIs" dxfId="241" priority="147" operator="equal">
      <formula>"Por encima del promedio"</formula>
    </cfRule>
    <cfRule type="cellIs" dxfId="240" priority="148" operator="equal">
      <formula>"Alto"</formula>
    </cfRule>
  </conditionalFormatting>
  <conditionalFormatting sqref="M94">
    <cfRule type="cellIs" dxfId="239" priority="141" operator="equal">
      <formula>"Bajo"</formula>
    </cfRule>
    <cfRule type="cellIs" dxfId="238" priority="142" operator="equal">
      <formula>"Moderado "</formula>
    </cfRule>
    <cfRule type="cellIs" dxfId="237" priority="143" operator="equal">
      <formula>"Por encima del promedio"</formula>
    </cfRule>
    <cfRule type="cellIs" dxfId="236" priority="144" operator="equal">
      <formula>"Alto"</formula>
    </cfRule>
  </conditionalFormatting>
  <conditionalFormatting sqref="M95">
    <cfRule type="cellIs" dxfId="235" priority="137" operator="equal">
      <formula>"Bajo"</formula>
    </cfRule>
    <cfRule type="cellIs" dxfId="234" priority="138" operator="equal">
      <formula>"Moderado "</formula>
    </cfRule>
    <cfRule type="cellIs" dxfId="233" priority="139" operator="equal">
      <formula>"Por encima del promedio"</formula>
    </cfRule>
    <cfRule type="cellIs" dxfId="232" priority="140" operator="equal">
      <formula>"Alto"</formula>
    </cfRule>
  </conditionalFormatting>
  <conditionalFormatting sqref="M96">
    <cfRule type="cellIs" dxfId="231" priority="133" operator="equal">
      <formula>"Bajo"</formula>
    </cfRule>
    <cfRule type="cellIs" dxfId="230" priority="134" operator="equal">
      <formula>"Moderado "</formula>
    </cfRule>
    <cfRule type="cellIs" dxfId="229" priority="135" operator="equal">
      <formula>"Por encima del promedio"</formula>
    </cfRule>
    <cfRule type="cellIs" dxfId="228" priority="136" operator="equal">
      <formula>"Alto"</formula>
    </cfRule>
  </conditionalFormatting>
  <conditionalFormatting sqref="M97">
    <cfRule type="cellIs" dxfId="227" priority="129" operator="equal">
      <formula>"Bajo"</formula>
    </cfRule>
    <cfRule type="cellIs" dxfId="226" priority="130" operator="equal">
      <formula>"Moderado "</formula>
    </cfRule>
    <cfRule type="cellIs" dxfId="225" priority="131" operator="equal">
      <formula>"Por encima del promedio"</formula>
    </cfRule>
    <cfRule type="cellIs" dxfId="224" priority="132" operator="equal">
      <formula>"Alto"</formula>
    </cfRule>
  </conditionalFormatting>
  <conditionalFormatting sqref="M98">
    <cfRule type="cellIs" dxfId="223" priority="125" operator="equal">
      <formula>"Bajo"</formula>
    </cfRule>
    <cfRule type="cellIs" dxfId="222" priority="126" operator="equal">
      <formula>"Moderado "</formula>
    </cfRule>
    <cfRule type="cellIs" dxfId="221" priority="127" operator="equal">
      <formula>"Por encima del promedio"</formula>
    </cfRule>
    <cfRule type="cellIs" dxfId="220" priority="128" operator="equal">
      <formula>"Alto"</formula>
    </cfRule>
  </conditionalFormatting>
  <conditionalFormatting sqref="M99">
    <cfRule type="cellIs" dxfId="219" priority="121" operator="equal">
      <formula>"Bajo"</formula>
    </cfRule>
    <cfRule type="cellIs" dxfId="218" priority="122" operator="equal">
      <formula>"Moderado "</formula>
    </cfRule>
    <cfRule type="cellIs" dxfId="217" priority="123" operator="equal">
      <formula>"Por encima del promedio"</formula>
    </cfRule>
    <cfRule type="cellIs" dxfId="216" priority="124" operator="equal">
      <formula>"Alto"</formula>
    </cfRule>
  </conditionalFormatting>
  <conditionalFormatting sqref="M100">
    <cfRule type="cellIs" dxfId="215" priority="117" operator="equal">
      <formula>"Bajo"</formula>
    </cfRule>
    <cfRule type="cellIs" dxfId="214" priority="118" operator="equal">
      <formula>"Moderado "</formula>
    </cfRule>
    <cfRule type="cellIs" dxfId="213" priority="119" operator="equal">
      <formula>"Por encima del promedio"</formula>
    </cfRule>
    <cfRule type="cellIs" dxfId="212" priority="120" operator="equal">
      <formula>"Alto"</formula>
    </cfRule>
  </conditionalFormatting>
  <conditionalFormatting sqref="M101">
    <cfRule type="cellIs" dxfId="211" priority="113" operator="equal">
      <formula>"Bajo"</formula>
    </cfRule>
    <cfRule type="cellIs" dxfId="210" priority="114" operator="equal">
      <formula>"Moderado "</formula>
    </cfRule>
    <cfRule type="cellIs" dxfId="209" priority="115" operator="equal">
      <formula>"Por encima del promedio"</formula>
    </cfRule>
    <cfRule type="cellIs" dxfId="208" priority="116" operator="equal">
      <formula>"Alto"</formula>
    </cfRule>
  </conditionalFormatting>
  <conditionalFormatting sqref="M102">
    <cfRule type="cellIs" dxfId="207" priority="109" operator="equal">
      <formula>"Bajo"</formula>
    </cfRule>
    <cfRule type="cellIs" dxfId="206" priority="110" operator="equal">
      <formula>"Moderado "</formula>
    </cfRule>
    <cfRule type="cellIs" dxfId="205" priority="111" operator="equal">
      <formula>"Por encima del promedio"</formula>
    </cfRule>
    <cfRule type="cellIs" dxfId="204" priority="112" operator="equal">
      <formula>"Alto"</formula>
    </cfRule>
  </conditionalFormatting>
  <conditionalFormatting sqref="M103">
    <cfRule type="cellIs" dxfId="203" priority="105" operator="equal">
      <formula>"Bajo"</formula>
    </cfRule>
    <cfRule type="cellIs" dxfId="202" priority="106" operator="equal">
      <formula>"Moderado "</formula>
    </cfRule>
    <cfRule type="cellIs" dxfId="201" priority="107" operator="equal">
      <formula>"Por encima del promedio"</formula>
    </cfRule>
    <cfRule type="cellIs" dxfId="200" priority="108" operator="equal">
      <formula>"Alto"</formula>
    </cfRule>
  </conditionalFormatting>
  <conditionalFormatting sqref="M104">
    <cfRule type="cellIs" dxfId="199" priority="101" operator="equal">
      <formula>"Bajo"</formula>
    </cfRule>
    <cfRule type="cellIs" dxfId="198" priority="102" operator="equal">
      <formula>"Moderado "</formula>
    </cfRule>
    <cfRule type="cellIs" dxfId="197" priority="103" operator="equal">
      <formula>"Por encima del promedio"</formula>
    </cfRule>
    <cfRule type="cellIs" dxfId="196" priority="104" operator="equal">
      <formula>"Alto"</formula>
    </cfRule>
  </conditionalFormatting>
  <conditionalFormatting sqref="M105">
    <cfRule type="cellIs" dxfId="195" priority="97" operator="equal">
      <formula>"Bajo"</formula>
    </cfRule>
    <cfRule type="cellIs" dxfId="194" priority="98" operator="equal">
      <formula>"Moderado "</formula>
    </cfRule>
    <cfRule type="cellIs" dxfId="193" priority="99" operator="equal">
      <formula>"Por encima del promedio"</formula>
    </cfRule>
    <cfRule type="cellIs" dxfId="192" priority="100" operator="equal">
      <formula>"Alto"</formula>
    </cfRule>
  </conditionalFormatting>
  <conditionalFormatting sqref="M106">
    <cfRule type="cellIs" dxfId="191" priority="93" operator="equal">
      <formula>"Bajo"</formula>
    </cfRule>
    <cfRule type="cellIs" dxfId="190" priority="94" operator="equal">
      <formula>"Moderado "</formula>
    </cfRule>
    <cfRule type="cellIs" dxfId="189" priority="95" operator="equal">
      <formula>"Por encima del promedio"</formula>
    </cfRule>
    <cfRule type="cellIs" dxfId="188" priority="96" operator="equal">
      <formula>"Alto"</formula>
    </cfRule>
  </conditionalFormatting>
  <conditionalFormatting sqref="M107">
    <cfRule type="cellIs" dxfId="187" priority="89" operator="equal">
      <formula>"Bajo"</formula>
    </cfRule>
    <cfRule type="cellIs" dxfId="186" priority="90" operator="equal">
      <formula>"Moderado "</formula>
    </cfRule>
    <cfRule type="cellIs" dxfId="185" priority="91" operator="equal">
      <formula>"Por encima del promedio"</formula>
    </cfRule>
    <cfRule type="cellIs" dxfId="184" priority="92" operator="equal">
      <formula>"Alto"</formula>
    </cfRule>
  </conditionalFormatting>
  <conditionalFormatting sqref="M108">
    <cfRule type="cellIs" dxfId="183" priority="85" operator="equal">
      <formula>"Bajo"</formula>
    </cfRule>
    <cfRule type="cellIs" dxfId="182" priority="86" operator="equal">
      <formula>"Moderado "</formula>
    </cfRule>
    <cfRule type="cellIs" dxfId="181" priority="87" operator="equal">
      <formula>"Por encima del promedio"</formula>
    </cfRule>
    <cfRule type="cellIs" dxfId="180" priority="88" operator="equal">
      <formula>"Alto"</formula>
    </cfRule>
  </conditionalFormatting>
  <conditionalFormatting sqref="M109">
    <cfRule type="cellIs" dxfId="179" priority="81" operator="equal">
      <formula>"Bajo"</formula>
    </cfRule>
    <cfRule type="cellIs" dxfId="178" priority="82" operator="equal">
      <formula>"Moderado "</formula>
    </cfRule>
    <cfRule type="cellIs" dxfId="177" priority="83" operator="equal">
      <formula>"Por encima del promedio"</formula>
    </cfRule>
    <cfRule type="cellIs" dxfId="176" priority="84" operator="equal">
      <formula>"Alto"</formula>
    </cfRule>
  </conditionalFormatting>
  <conditionalFormatting sqref="M110">
    <cfRule type="cellIs" dxfId="175" priority="77" operator="equal">
      <formula>"Bajo"</formula>
    </cfRule>
    <cfRule type="cellIs" dxfId="174" priority="78" operator="equal">
      <formula>"Moderado "</formula>
    </cfRule>
    <cfRule type="cellIs" dxfId="173" priority="79" operator="equal">
      <formula>"Por encima del promedio"</formula>
    </cfRule>
    <cfRule type="cellIs" dxfId="172" priority="80" operator="equal">
      <formula>"Alto"</formula>
    </cfRule>
  </conditionalFormatting>
  <conditionalFormatting sqref="M111">
    <cfRule type="cellIs" dxfId="171" priority="73" operator="equal">
      <formula>"Bajo"</formula>
    </cfRule>
    <cfRule type="cellIs" dxfId="170" priority="74" operator="equal">
      <formula>"Moderado "</formula>
    </cfRule>
    <cfRule type="cellIs" dxfId="169" priority="75" operator="equal">
      <formula>"Por encima del promedio"</formula>
    </cfRule>
    <cfRule type="cellIs" dxfId="168" priority="76" operator="equal">
      <formula>"Alto"</formula>
    </cfRule>
  </conditionalFormatting>
  <conditionalFormatting sqref="M112">
    <cfRule type="cellIs" dxfId="167" priority="69" operator="equal">
      <formula>"Bajo"</formula>
    </cfRule>
    <cfRule type="cellIs" dxfId="166" priority="70" operator="equal">
      <formula>"Moderado "</formula>
    </cfRule>
    <cfRule type="cellIs" dxfId="165" priority="71" operator="equal">
      <formula>"Por encima del promedio"</formula>
    </cfRule>
    <cfRule type="cellIs" dxfId="164" priority="72" operator="equal">
      <formula>"Alto"</formula>
    </cfRule>
  </conditionalFormatting>
  <conditionalFormatting sqref="M113">
    <cfRule type="cellIs" dxfId="163" priority="65" operator="equal">
      <formula>"Bajo"</formula>
    </cfRule>
    <cfRule type="cellIs" dxfId="162" priority="66" operator="equal">
      <formula>"Moderado "</formula>
    </cfRule>
    <cfRule type="cellIs" dxfId="161" priority="67" operator="equal">
      <formula>"Por encima del promedio"</formula>
    </cfRule>
    <cfRule type="cellIs" dxfId="160" priority="68" operator="equal">
      <formula>"Alto"</formula>
    </cfRule>
  </conditionalFormatting>
  <conditionalFormatting sqref="M114">
    <cfRule type="cellIs" dxfId="159" priority="61" operator="equal">
      <formula>"Bajo"</formula>
    </cfRule>
    <cfRule type="cellIs" dxfId="158" priority="62" operator="equal">
      <formula>"Moderado "</formula>
    </cfRule>
    <cfRule type="cellIs" dxfId="157" priority="63" operator="equal">
      <formula>"Por encima del promedio"</formula>
    </cfRule>
    <cfRule type="cellIs" dxfId="156" priority="64" operator="equal">
      <formula>"Alto"</formula>
    </cfRule>
  </conditionalFormatting>
  <conditionalFormatting sqref="M115">
    <cfRule type="cellIs" dxfId="155" priority="57" operator="equal">
      <formula>"Bajo"</formula>
    </cfRule>
    <cfRule type="cellIs" dxfId="154" priority="58" operator="equal">
      <formula>"Moderado "</formula>
    </cfRule>
    <cfRule type="cellIs" dxfId="153" priority="59" operator="equal">
      <formula>"Por encima del promedio"</formula>
    </cfRule>
    <cfRule type="cellIs" dxfId="152" priority="60" operator="equal">
      <formula>"Alto"</formula>
    </cfRule>
  </conditionalFormatting>
  <conditionalFormatting sqref="M116">
    <cfRule type="cellIs" dxfId="151" priority="53" operator="equal">
      <formula>"Bajo"</formula>
    </cfRule>
    <cfRule type="cellIs" dxfId="150" priority="54" operator="equal">
      <formula>"Moderado "</formula>
    </cfRule>
    <cfRule type="cellIs" dxfId="149" priority="55" operator="equal">
      <formula>"Por encima del promedio"</formula>
    </cfRule>
    <cfRule type="cellIs" dxfId="148" priority="56" operator="equal">
      <formula>"Alto"</formula>
    </cfRule>
  </conditionalFormatting>
  <conditionalFormatting sqref="M117">
    <cfRule type="cellIs" dxfId="147" priority="49" operator="equal">
      <formula>"Bajo"</formula>
    </cfRule>
    <cfRule type="cellIs" dxfId="146" priority="50" operator="equal">
      <formula>"Moderado "</formula>
    </cfRule>
    <cfRule type="cellIs" dxfId="145" priority="51" operator="equal">
      <formula>"Por encima del promedio"</formula>
    </cfRule>
    <cfRule type="cellIs" dxfId="144" priority="52" operator="equal">
      <formula>"Alto"</formula>
    </cfRule>
  </conditionalFormatting>
  <conditionalFormatting sqref="M118">
    <cfRule type="cellIs" dxfId="143" priority="45" operator="equal">
      <formula>"Bajo"</formula>
    </cfRule>
    <cfRule type="cellIs" dxfId="142" priority="46" operator="equal">
      <formula>"Moderado "</formula>
    </cfRule>
    <cfRule type="cellIs" dxfId="141" priority="47" operator="equal">
      <formula>"Por encima del promedio"</formula>
    </cfRule>
    <cfRule type="cellIs" dxfId="140" priority="48" operator="equal">
      <formula>"Alto"</formula>
    </cfRule>
  </conditionalFormatting>
  <conditionalFormatting sqref="M119">
    <cfRule type="cellIs" dxfId="139" priority="41" operator="equal">
      <formula>"Bajo"</formula>
    </cfRule>
    <cfRule type="cellIs" dxfId="138" priority="42" operator="equal">
      <formula>"Moderado "</formula>
    </cfRule>
    <cfRule type="cellIs" dxfId="137" priority="43" operator="equal">
      <formula>"Por encima del promedio"</formula>
    </cfRule>
    <cfRule type="cellIs" dxfId="136" priority="44" operator="equal">
      <formula>"Alto"</formula>
    </cfRule>
  </conditionalFormatting>
  <conditionalFormatting sqref="M120:M135">
    <cfRule type="cellIs" dxfId="135" priority="37" operator="equal">
      <formula>"Bajo"</formula>
    </cfRule>
    <cfRule type="cellIs" dxfId="134" priority="38" operator="equal">
      <formula>"Moderado "</formula>
    </cfRule>
    <cfRule type="cellIs" dxfId="133" priority="39" operator="equal">
      <formula>"Por encima del promedio"</formula>
    </cfRule>
    <cfRule type="cellIs" dxfId="132" priority="40" operator="equal">
      <formula>"Alto"</formula>
    </cfRule>
  </conditionalFormatting>
  <conditionalFormatting sqref="L114">
    <cfRule type="cellIs" dxfId="131" priority="33" operator="equal">
      <formula>"Débil"</formula>
    </cfRule>
    <cfRule type="cellIs" dxfId="130" priority="34" operator="equal">
      <formula>"Requiere Mejora"</formula>
    </cfRule>
    <cfRule type="cellIs" dxfId="129" priority="35" operator="equal">
      <formula>"Aceptable"</formula>
    </cfRule>
    <cfRule type="cellIs" dxfId="128" priority="36" operator="equal">
      <formula>"Fuerte"</formula>
    </cfRule>
  </conditionalFormatting>
  <conditionalFormatting sqref="L115">
    <cfRule type="cellIs" dxfId="127" priority="29" operator="equal">
      <formula>"Débil"</formula>
    </cfRule>
    <cfRule type="cellIs" dxfId="126" priority="30" operator="equal">
      <formula>"Requiere Mejora"</formula>
    </cfRule>
    <cfRule type="cellIs" dxfId="125" priority="31" operator="equal">
      <formula>"Aceptable"</formula>
    </cfRule>
    <cfRule type="cellIs" dxfId="124" priority="32" operator="equal">
      <formula>"Fuerte"</formula>
    </cfRule>
  </conditionalFormatting>
  <conditionalFormatting sqref="L116:L134">
    <cfRule type="cellIs" dxfId="123" priority="25" operator="equal">
      <formula>"Débil"</formula>
    </cfRule>
    <cfRule type="cellIs" dxfId="122" priority="26" operator="equal">
      <formula>"Requiere Mejora"</formula>
    </cfRule>
    <cfRule type="cellIs" dxfId="121" priority="27" operator="equal">
      <formula>"Aceptable"</formula>
    </cfRule>
    <cfRule type="cellIs" dxfId="120" priority="28" operator="equal">
      <formula>"Fuerte"</formula>
    </cfRule>
  </conditionalFormatting>
  <conditionalFormatting sqref="L135">
    <cfRule type="cellIs" dxfId="119" priority="17" operator="equal">
      <formula>"Débil"</formula>
    </cfRule>
    <cfRule type="cellIs" dxfId="118" priority="18" operator="equal">
      <formula>"Requiere Mejora"</formula>
    </cfRule>
    <cfRule type="cellIs" dxfId="117" priority="19" operator="equal">
      <formula>"Aceptable"</formula>
    </cfRule>
    <cfRule type="cellIs" dxfId="116" priority="20" operator="equal">
      <formula>"Fuerte"</formula>
    </cfRule>
  </conditionalFormatting>
  <conditionalFormatting sqref="G121:G136">
    <cfRule type="cellIs" dxfId="115" priority="9" operator="equal">
      <formula>"Bajo"</formula>
    </cfRule>
    <cfRule type="cellIs" dxfId="114" priority="10" operator="equal">
      <formula>"Moderado "</formula>
    </cfRule>
    <cfRule type="cellIs" dxfId="113" priority="11" operator="equal">
      <formula>"Por encima del promedio"</formula>
    </cfRule>
    <cfRule type="cellIs" dxfId="112" priority="12" operator="equal">
      <formula>"Alto"</formula>
    </cfRule>
  </conditionalFormatting>
  <conditionalFormatting sqref="L136">
    <cfRule type="cellIs" dxfId="111" priority="5" operator="equal">
      <formula>"Débil"</formula>
    </cfRule>
    <cfRule type="cellIs" dxfId="110" priority="6" operator="equal">
      <formula>"Requiere Mejora"</formula>
    </cfRule>
    <cfRule type="cellIs" dxfId="109" priority="7" operator="equal">
      <formula>"Aceptable"</formula>
    </cfRule>
    <cfRule type="cellIs" dxfId="108" priority="8" operator="equal">
      <formula>"Fuerte"</formula>
    </cfRule>
  </conditionalFormatting>
  <conditionalFormatting sqref="M136">
    <cfRule type="cellIs" dxfId="107" priority="1" operator="equal">
      <formula>"Bajo"</formula>
    </cfRule>
    <cfRule type="cellIs" dxfId="106" priority="2" operator="equal">
      <formula>"Moderado "</formula>
    </cfRule>
    <cfRule type="cellIs" dxfId="105" priority="3" operator="equal">
      <formula>"Por encima del promedio"</formula>
    </cfRule>
    <cfRule type="cellIs" dxfId="104" priority="4" operator="equal">
      <formula>"Alto"</formula>
    </cfRule>
  </conditionalFormatting>
  <dataValidations count="13">
    <dataValidation type="list" allowBlank="1" showInputMessage="1" showErrorMessage="1" sqref="D7:D10" xr:uid="{00000000-0002-0000-0000-000001000000}">
      <formula1>$AL$9:$AL$18</formula1>
    </dataValidation>
    <dataValidation type="list" allowBlank="1" showInputMessage="1" showErrorMessage="1" sqref="D61:D65 D73" xr:uid="{00000000-0002-0000-0000-000004000000}">
      <formula1>#REF!</formula1>
    </dataValidation>
    <dataValidation type="list" allowBlank="1" showInputMessage="1" showErrorMessage="1" sqref="G7:G65 M7:M65 G68:G136 M68:M136" xr:uid="{00000000-0002-0000-0000-000005000000}">
      <formula1>$AL$22:$AL$25</formula1>
    </dataValidation>
    <dataValidation type="list" allowBlank="1" showInputMessage="1" showErrorMessage="1" sqref="D68:D72 D112:D136 D74:D84 D11:D13 D19:D60 D86:D92 D94:D110" xr:uid="{00000000-0002-0000-0000-000006000000}">
      <formula1>$AL$9:$AL$19</formula1>
    </dataValidation>
    <dataValidation type="list" allowBlank="1" showInputMessage="1" showErrorMessage="1" sqref="B14:B65 B7:B10 B68:B73" xr:uid="{00000000-0002-0000-0000-000000000000}">
      <formula1>$AM$9:$AM$22</formula1>
    </dataValidation>
    <dataValidation type="list" allowBlank="1" showInputMessage="1" showErrorMessage="1" sqref="L135:L136" xr:uid="{9E05F397-2A13-4D79-9693-BFEE30110762}">
      <formula1>$AL$27:$AL$29</formula1>
    </dataValidation>
    <dataValidation type="list" allowBlank="1" showInputMessage="1" showErrorMessage="1" sqref="L7:L65 L68:L134" xr:uid="{1ED656FF-12BB-4DE2-8829-9BA129BB10ED}">
      <formula1>$AL$26:$AL$29</formula1>
    </dataValidation>
    <dataValidation type="list" allowBlank="1" showInputMessage="1" showErrorMessage="1" sqref="B11:B13 B66:B67 B121:B134" xr:uid="{069B15E0-574A-4B4F-8C25-AD05F54B4A83}">
      <formula1>$AM$9:$AM$24</formula1>
    </dataValidation>
    <dataValidation type="list" allowBlank="1" showInputMessage="1" showErrorMessage="1" sqref="D14:D18" xr:uid="{B092C31D-410B-4E11-994C-FC75D4E4A6DF}">
      <formula1>$AL$10:$AL$11</formula1>
    </dataValidation>
    <dataValidation type="list" allowBlank="1" showInputMessage="1" showErrorMessage="1" sqref="G66" xr:uid="{B1E60AEB-88E1-4120-A79F-3AC36313B3FB}">
      <formula1>$AL$23:$AL$26</formula1>
    </dataValidation>
    <dataValidation type="list" allowBlank="1" showInputMessage="1" showErrorMessage="1" sqref="D85 D93 D111" xr:uid="{B016B81C-9425-43DE-8C70-AD3B2A842F0B}">
      <formula1>$AL$9:$AL$20</formula1>
    </dataValidation>
    <dataValidation type="list" allowBlank="1" showInputMessage="1" showErrorMessage="1" sqref="B74:B84" xr:uid="{99ADEFAA-2FAE-4A59-B4F0-9489DBEAD4D7}">
      <formula1>$AM$9:$AM$23</formula1>
    </dataValidation>
    <dataValidation type="list" allowBlank="1" showInputMessage="1" showErrorMessage="1" sqref="B135:B136" xr:uid="{CF5669FD-7CA2-4219-A873-334F9897BF4C}">
      <formula1>$AM$8:$AM$23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3DF7624-7CF4-4DD8-993A-5119C1917424}">
          <x14:formula1>
            <xm:f>'S:\1. GE GESTIÓN ESTRATÉGICA\7. Registros\ultimos documentos escritorio\Gestion de riesgos 2019\[Mapa de riesgos REV 2019.xlsx]tablas '!#REF!</xm:f>
          </x14:formula1>
          <xm:sqref>D66</xm:sqref>
        </x14:dataValidation>
        <x14:dataValidation type="list" allowBlank="1" showInputMessage="1" showErrorMessage="1" xr:uid="{70E81E2F-809F-4496-9EAF-DD414308FDEC}">
          <x14:formula1>
            <xm:f>'herramientas escala calificació'!$B$22:$B$23</xm:f>
          </x14:formula1>
          <xm:sqref>U7:U65 U68:U135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4B30A-8DED-4BDF-9209-A469E53C651F}">
  <sheetPr>
    <tabColor theme="0" tint="-4.9989318521683403E-2"/>
  </sheetPr>
  <dimension ref="A1:AG136"/>
  <sheetViews>
    <sheetView zoomScale="70" zoomScaleNormal="70" workbookViewId="0">
      <pane ySplit="6" topLeftCell="A7" activePane="bottomLeft" state="frozen"/>
      <selection pane="bottomLeft" activeCell="C9" sqref="C9"/>
    </sheetView>
  </sheetViews>
  <sheetFormatPr baseColWidth="10" defaultRowHeight="15" x14ac:dyDescent="0.25"/>
  <cols>
    <col min="1" max="1" width="24.140625" customWidth="1"/>
    <col min="2" max="2" width="38.140625" customWidth="1"/>
    <col min="3" max="3" width="93.7109375" customWidth="1"/>
    <col min="4" max="4" width="39.42578125" customWidth="1"/>
    <col min="5" max="5" width="36.7109375" customWidth="1"/>
    <col min="6" max="6" width="46.7109375" bestFit="1" customWidth="1"/>
    <col min="7" max="7" width="33.140625" bestFit="1" customWidth="1"/>
    <col min="8" max="8" width="28.42578125" customWidth="1"/>
    <col min="9" max="9" width="32.85546875" bestFit="1" customWidth="1"/>
    <col min="10" max="10" width="24.28515625" customWidth="1"/>
    <col min="11" max="11" width="30.42578125" bestFit="1" customWidth="1"/>
    <col min="12" max="12" width="30.7109375" customWidth="1"/>
    <col min="13" max="13" width="23.140625" customWidth="1"/>
    <col min="14" max="14" width="19.85546875" customWidth="1"/>
    <col min="15" max="15" width="19.42578125" customWidth="1"/>
    <col min="16" max="17" width="18.7109375" customWidth="1"/>
    <col min="18" max="18" width="18.85546875" customWidth="1"/>
    <col min="19" max="19" width="29.140625" customWidth="1"/>
    <col min="20" max="20" width="17.7109375" customWidth="1"/>
    <col min="32" max="32" width="18.85546875" customWidth="1"/>
    <col min="33" max="33" width="36.42578125" bestFit="1" customWidth="1"/>
  </cols>
  <sheetData>
    <row r="1" spans="1:33" x14ac:dyDescent="0.25">
      <c r="A1" s="567"/>
      <c r="B1" s="568" t="s">
        <v>172</v>
      </c>
      <c r="C1" s="568"/>
      <c r="D1" s="568"/>
      <c r="E1" s="568"/>
      <c r="F1" s="568"/>
      <c r="G1" s="568"/>
      <c r="H1" s="568"/>
      <c r="I1" s="568"/>
      <c r="J1" s="568"/>
      <c r="K1" s="568"/>
      <c r="L1" s="568"/>
      <c r="M1" s="568"/>
      <c r="N1" s="568"/>
      <c r="O1" s="568"/>
      <c r="P1" s="568"/>
      <c r="Q1" s="568"/>
      <c r="R1" s="157" t="s">
        <v>43</v>
      </c>
      <c r="S1" s="158" t="s">
        <v>44</v>
      </c>
    </row>
    <row r="2" spans="1:33" x14ac:dyDescent="0.25">
      <c r="A2" s="567"/>
      <c r="B2" s="568"/>
      <c r="C2" s="568"/>
      <c r="D2" s="568"/>
      <c r="E2" s="568"/>
      <c r="F2" s="568"/>
      <c r="G2" s="568"/>
      <c r="H2" s="568"/>
      <c r="I2" s="568"/>
      <c r="J2" s="568"/>
      <c r="K2" s="568"/>
      <c r="L2" s="568"/>
      <c r="M2" s="568"/>
      <c r="N2" s="568"/>
      <c r="O2" s="568"/>
      <c r="P2" s="568"/>
      <c r="Q2" s="568"/>
      <c r="R2" s="157" t="s">
        <v>173</v>
      </c>
      <c r="S2" s="159" t="s">
        <v>174</v>
      </c>
    </row>
    <row r="3" spans="1:33" x14ac:dyDescent="0.25">
      <c r="A3" s="567"/>
      <c r="B3" s="569" t="s">
        <v>175</v>
      </c>
      <c r="C3" s="569"/>
      <c r="D3" s="569"/>
      <c r="E3" s="569"/>
      <c r="F3" s="569"/>
      <c r="G3" s="569"/>
      <c r="H3" s="569"/>
      <c r="I3" s="569"/>
      <c r="J3" s="569"/>
      <c r="K3" s="569"/>
      <c r="L3" s="569"/>
      <c r="M3" s="569"/>
      <c r="N3" s="569"/>
      <c r="O3" s="569"/>
      <c r="P3" s="569"/>
      <c r="Q3" s="569"/>
      <c r="R3" s="157" t="s">
        <v>46</v>
      </c>
      <c r="S3" s="160">
        <v>43872</v>
      </c>
    </row>
    <row r="4" spans="1:33" ht="29.25" customHeight="1" x14ac:dyDescent="0.25">
      <c r="A4" s="567"/>
      <c r="B4" s="569"/>
      <c r="C4" s="569"/>
      <c r="D4" s="569"/>
      <c r="E4" s="569"/>
      <c r="F4" s="569"/>
      <c r="G4" s="569"/>
      <c r="H4" s="569"/>
      <c r="I4" s="569"/>
      <c r="J4" s="569"/>
      <c r="K4" s="569"/>
      <c r="L4" s="569"/>
      <c r="M4" s="569"/>
      <c r="N4" s="569"/>
      <c r="O4" s="569"/>
      <c r="P4" s="569"/>
      <c r="Q4" s="569"/>
      <c r="R4" s="157" t="s">
        <v>47</v>
      </c>
      <c r="S4" s="158" t="s">
        <v>179</v>
      </c>
    </row>
    <row r="5" spans="1:33" ht="40.5" customHeight="1" thickBot="1" x14ac:dyDescent="0.3">
      <c r="A5" s="573" t="s">
        <v>144</v>
      </c>
      <c r="B5" s="573" t="s">
        <v>145</v>
      </c>
      <c r="C5" s="573" t="s">
        <v>146</v>
      </c>
      <c r="D5" s="575" t="s">
        <v>51</v>
      </c>
      <c r="E5" s="577" t="s">
        <v>147</v>
      </c>
      <c r="F5" s="578"/>
      <c r="G5" s="578"/>
      <c r="H5" s="578"/>
      <c r="I5" s="578"/>
      <c r="J5" s="579"/>
      <c r="K5" s="577" t="s">
        <v>148</v>
      </c>
      <c r="L5" s="579"/>
      <c r="M5" s="161" t="s">
        <v>149</v>
      </c>
      <c r="N5" s="570" t="s">
        <v>150</v>
      </c>
      <c r="O5" s="571"/>
      <c r="P5" s="571"/>
      <c r="Q5" s="571"/>
      <c r="R5" s="572"/>
      <c r="S5" s="573" t="s">
        <v>149</v>
      </c>
    </row>
    <row r="6" spans="1:33" ht="98.25" customHeight="1" thickBot="1" x14ac:dyDescent="0.3">
      <c r="A6" s="574"/>
      <c r="B6" s="574"/>
      <c r="C6" s="574"/>
      <c r="D6" s="576"/>
      <c r="E6" s="162" t="s">
        <v>151</v>
      </c>
      <c r="F6" s="163" t="s">
        <v>152</v>
      </c>
      <c r="G6" s="162" t="s">
        <v>153</v>
      </c>
      <c r="H6" s="162" t="s">
        <v>154</v>
      </c>
      <c r="I6" s="162" t="s">
        <v>155</v>
      </c>
      <c r="J6" s="162" t="s">
        <v>156</v>
      </c>
      <c r="K6" s="162" t="s">
        <v>176</v>
      </c>
      <c r="L6" s="164" t="s">
        <v>157</v>
      </c>
      <c r="M6" s="162" t="s">
        <v>158</v>
      </c>
      <c r="N6" s="165" t="s">
        <v>159</v>
      </c>
      <c r="O6" s="166" t="s">
        <v>160</v>
      </c>
      <c r="P6" s="166" t="s">
        <v>161</v>
      </c>
      <c r="Q6" s="166" t="s">
        <v>162</v>
      </c>
      <c r="R6" s="167" t="s">
        <v>163</v>
      </c>
      <c r="S6" s="574"/>
      <c r="AF6" s="107" t="s">
        <v>7</v>
      </c>
      <c r="AG6" s="126" t="s">
        <v>111</v>
      </c>
    </row>
    <row r="7" spans="1:33" ht="102" customHeight="1" x14ac:dyDescent="0.25">
      <c r="A7" s="168" t="s">
        <v>31</v>
      </c>
      <c r="B7" s="103" t="s">
        <v>32</v>
      </c>
      <c r="C7" s="140" t="s">
        <v>166</v>
      </c>
      <c r="D7" s="130">
        <v>15</v>
      </c>
      <c r="E7" s="132">
        <v>0</v>
      </c>
      <c r="F7" s="132">
        <v>1</v>
      </c>
      <c r="G7" s="132">
        <v>1</v>
      </c>
      <c r="H7" s="132">
        <v>1</v>
      </c>
      <c r="I7" s="132">
        <v>1</v>
      </c>
      <c r="J7" s="132">
        <f t="shared" ref="J7:J11" si="0">+E7+F7+G7+H7+I7</f>
        <v>4</v>
      </c>
      <c r="K7" s="132">
        <f t="shared" ref="K7:K10" si="1">+J7*D7</f>
        <v>60</v>
      </c>
      <c r="L7" s="132" t="s">
        <v>16</v>
      </c>
      <c r="M7" s="132" t="s">
        <v>167</v>
      </c>
      <c r="N7" s="141"/>
      <c r="O7" s="141"/>
      <c r="P7" s="141"/>
      <c r="Q7" s="141"/>
      <c r="R7" s="142"/>
      <c r="S7" s="146"/>
      <c r="AF7" s="128" t="s">
        <v>23</v>
      </c>
      <c r="AG7" s="128" t="s">
        <v>112</v>
      </c>
    </row>
    <row r="8" spans="1:33" ht="117" customHeight="1" x14ac:dyDescent="0.25">
      <c r="A8" s="168" t="s">
        <v>31</v>
      </c>
      <c r="B8" s="103" t="s">
        <v>34</v>
      </c>
      <c r="C8" s="140" t="s">
        <v>169</v>
      </c>
      <c r="D8" s="130">
        <v>15</v>
      </c>
      <c r="E8" s="132">
        <v>1</v>
      </c>
      <c r="F8" s="132">
        <v>1</v>
      </c>
      <c r="G8" s="132">
        <v>1</v>
      </c>
      <c r="H8" s="132">
        <v>1</v>
      </c>
      <c r="I8" s="132">
        <v>1</v>
      </c>
      <c r="J8" s="132">
        <f t="shared" si="0"/>
        <v>5</v>
      </c>
      <c r="K8" s="132">
        <f t="shared" si="1"/>
        <v>75</v>
      </c>
      <c r="L8" s="132" t="s">
        <v>16</v>
      </c>
      <c r="M8" s="132" t="s">
        <v>164</v>
      </c>
      <c r="N8" s="141"/>
      <c r="O8" s="141"/>
      <c r="P8" s="141"/>
      <c r="Q8" s="141"/>
      <c r="R8" s="142"/>
      <c r="S8" s="136"/>
      <c r="AF8" s="128" t="s">
        <v>16</v>
      </c>
      <c r="AG8" s="128" t="s">
        <v>25</v>
      </c>
    </row>
    <row r="9" spans="1:33" ht="129" customHeight="1" x14ac:dyDescent="0.25">
      <c r="A9" s="168" t="s">
        <v>31</v>
      </c>
      <c r="B9" s="103" t="s">
        <v>35</v>
      </c>
      <c r="C9" s="140" t="s">
        <v>183</v>
      </c>
      <c r="D9" s="130">
        <v>15</v>
      </c>
      <c r="E9" s="132">
        <v>1</v>
      </c>
      <c r="F9" s="132">
        <v>1</v>
      </c>
      <c r="G9" s="132">
        <v>0</v>
      </c>
      <c r="H9" s="132">
        <v>1</v>
      </c>
      <c r="I9" s="132">
        <v>1</v>
      </c>
      <c r="J9" s="132">
        <f t="shared" si="0"/>
        <v>4</v>
      </c>
      <c r="K9" s="132">
        <f t="shared" si="1"/>
        <v>60</v>
      </c>
      <c r="L9" s="132" t="s">
        <v>16</v>
      </c>
      <c r="M9" s="132" t="s">
        <v>164</v>
      </c>
      <c r="N9" s="141"/>
      <c r="O9" s="141"/>
      <c r="P9" s="141"/>
      <c r="Q9" s="141"/>
      <c r="R9" s="142"/>
      <c r="S9" s="136"/>
      <c r="AF9" s="128" t="s">
        <v>22</v>
      </c>
      <c r="AG9" s="128" t="s">
        <v>41</v>
      </c>
    </row>
    <row r="10" spans="1:33" ht="70.5" customHeight="1" x14ac:dyDescent="0.25">
      <c r="A10" s="168" t="s">
        <v>31</v>
      </c>
      <c r="B10" s="103" t="s">
        <v>36</v>
      </c>
      <c r="C10" s="140" t="s">
        <v>138</v>
      </c>
      <c r="D10" s="130">
        <v>10</v>
      </c>
      <c r="E10" s="132">
        <v>0</v>
      </c>
      <c r="F10" s="132">
        <v>1</v>
      </c>
      <c r="G10" s="132">
        <v>1</v>
      </c>
      <c r="H10" s="132">
        <v>1</v>
      </c>
      <c r="I10" s="132">
        <v>1</v>
      </c>
      <c r="J10" s="132">
        <f t="shared" si="0"/>
        <v>4</v>
      </c>
      <c r="K10" s="132">
        <f t="shared" si="1"/>
        <v>40</v>
      </c>
      <c r="L10" s="132" t="s">
        <v>22</v>
      </c>
      <c r="M10" s="132" t="s">
        <v>167</v>
      </c>
      <c r="N10" s="141"/>
      <c r="O10" s="141"/>
      <c r="P10" s="141"/>
      <c r="Q10" s="141"/>
      <c r="R10" s="142"/>
      <c r="S10" s="136"/>
      <c r="AF10" s="128" t="s">
        <v>165</v>
      </c>
      <c r="AG10" s="128" t="s">
        <v>119</v>
      </c>
    </row>
    <row r="11" spans="1:33" ht="75" customHeight="1" x14ac:dyDescent="0.25">
      <c r="A11" s="168" t="s">
        <v>31</v>
      </c>
      <c r="B11" s="103" t="s">
        <v>37</v>
      </c>
      <c r="C11" s="140" t="s">
        <v>171</v>
      </c>
      <c r="D11" s="130">
        <v>15</v>
      </c>
      <c r="E11" s="132">
        <v>1</v>
      </c>
      <c r="F11" s="132">
        <v>1</v>
      </c>
      <c r="G11" s="132">
        <v>0</v>
      </c>
      <c r="H11" s="132">
        <v>1</v>
      </c>
      <c r="I11" s="132">
        <v>1</v>
      </c>
      <c r="J11" s="132">
        <f t="shared" si="0"/>
        <v>4</v>
      </c>
      <c r="K11" s="132">
        <f>+J11*D11</f>
        <v>60</v>
      </c>
      <c r="L11" s="132" t="s">
        <v>16</v>
      </c>
      <c r="M11" s="132" t="s">
        <v>167</v>
      </c>
      <c r="N11" s="141"/>
      <c r="O11" s="141"/>
      <c r="P11" s="141"/>
      <c r="Q11" s="141"/>
      <c r="R11" s="142"/>
      <c r="S11" s="147"/>
      <c r="AG11" s="128" t="s">
        <v>120</v>
      </c>
    </row>
    <row r="12" spans="1:33" ht="72.75" customHeight="1" thickBot="1" x14ac:dyDescent="0.3">
      <c r="A12" s="168"/>
      <c r="B12" s="103"/>
      <c r="C12" s="137"/>
      <c r="D12" s="130"/>
      <c r="E12" s="131"/>
      <c r="F12" s="131"/>
      <c r="G12" s="131"/>
      <c r="H12" s="131"/>
      <c r="I12" s="131"/>
      <c r="J12" s="131"/>
      <c r="K12" s="131"/>
      <c r="L12" s="131"/>
      <c r="M12" s="132"/>
      <c r="N12" s="132"/>
      <c r="O12" s="132"/>
      <c r="P12" s="138"/>
      <c r="Q12" s="132"/>
      <c r="R12" s="133"/>
      <c r="S12" s="139"/>
      <c r="AG12" s="128" t="s">
        <v>121</v>
      </c>
    </row>
    <row r="13" spans="1:33" ht="140.25" customHeight="1" x14ac:dyDescent="0.25">
      <c r="A13" s="168"/>
      <c r="B13" s="103"/>
      <c r="C13" s="140"/>
      <c r="D13" s="130"/>
      <c r="E13" s="132"/>
      <c r="F13" s="132"/>
      <c r="G13" s="132"/>
      <c r="H13" s="132"/>
      <c r="I13" s="132"/>
      <c r="J13" s="132"/>
      <c r="K13" s="132"/>
      <c r="L13" s="132"/>
      <c r="M13" s="132"/>
      <c r="N13" s="132"/>
      <c r="O13" s="141"/>
      <c r="P13" s="132"/>
      <c r="Q13" s="132"/>
      <c r="R13" s="142"/>
      <c r="S13" s="143"/>
      <c r="AG13" s="128" t="s">
        <v>115</v>
      </c>
    </row>
    <row r="14" spans="1:33" ht="97.5" customHeight="1" x14ac:dyDescent="0.25">
      <c r="A14" s="168"/>
      <c r="B14" s="103"/>
      <c r="C14" s="144"/>
      <c r="D14" s="130"/>
      <c r="E14" s="132"/>
      <c r="F14" s="132"/>
      <c r="G14" s="132"/>
      <c r="H14" s="132"/>
      <c r="I14" s="132"/>
      <c r="J14" s="132"/>
      <c r="K14" s="132"/>
      <c r="L14" s="132"/>
      <c r="M14" s="132"/>
      <c r="N14" s="132"/>
      <c r="O14" s="132"/>
      <c r="P14" s="132"/>
      <c r="Q14" s="132"/>
      <c r="R14" s="133"/>
      <c r="S14" s="136"/>
      <c r="AG14" s="128" t="s">
        <v>38</v>
      </c>
    </row>
    <row r="15" spans="1:33" ht="138" customHeight="1" x14ac:dyDescent="0.25">
      <c r="A15" s="168"/>
      <c r="B15" s="103"/>
      <c r="C15" s="140"/>
      <c r="D15" s="130"/>
      <c r="E15" s="132"/>
      <c r="F15" s="132"/>
      <c r="G15" s="132"/>
      <c r="H15" s="132"/>
      <c r="I15" s="132"/>
      <c r="J15" s="132"/>
      <c r="K15" s="132"/>
      <c r="L15" s="132"/>
      <c r="M15" s="132"/>
      <c r="N15" s="132"/>
      <c r="O15" s="141"/>
      <c r="P15" s="132"/>
      <c r="Q15" s="132"/>
      <c r="R15" s="133"/>
      <c r="S15" s="134"/>
      <c r="AG15" s="128" t="s">
        <v>122</v>
      </c>
    </row>
    <row r="16" spans="1:33" x14ac:dyDescent="0.25">
      <c r="A16" s="168"/>
      <c r="B16" s="103"/>
      <c r="C16" s="140"/>
      <c r="D16" s="130"/>
      <c r="E16" s="132"/>
      <c r="F16" s="132"/>
      <c r="G16" s="132"/>
      <c r="H16" s="132"/>
      <c r="I16" s="132"/>
      <c r="J16" s="132"/>
      <c r="K16" s="132"/>
      <c r="L16" s="132"/>
      <c r="M16" s="132"/>
      <c r="N16" s="132"/>
      <c r="O16" s="132"/>
      <c r="P16" s="132"/>
      <c r="Q16" s="132"/>
      <c r="R16" s="133"/>
      <c r="S16" s="136"/>
      <c r="AG16" s="128" t="s">
        <v>26</v>
      </c>
    </row>
    <row r="17" spans="1:33" ht="101.25" customHeight="1" x14ac:dyDescent="0.25">
      <c r="A17" s="168"/>
      <c r="B17" s="103"/>
      <c r="C17" s="140"/>
      <c r="D17" s="130"/>
      <c r="E17" s="132"/>
      <c r="F17" s="132"/>
      <c r="G17" s="132"/>
      <c r="H17" s="132"/>
      <c r="I17" s="132"/>
      <c r="J17" s="132"/>
      <c r="K17" s="132"/>
      <c r="L17" s="132"/>
      <c r="M17" s="132"/>
      <c r="N17" s="132"/>
      <c r="O17" s="132"/>
      <c r="P17" s="132"/>
      <c r="Q17" s="132"/>
      <c r="R17" s="133"/>
      <c r="S17" s="136"/>
      <c r="AG17" s="128" t="s">
        <v>31</v>
      </c>
    </row>
    <row r="18" spans="1:33" ht="127.5" customHeight="1" thickBot="1" x14ac:dyDescent="0.3">
      <c r="A18" s="168"/>
      <c r="B18" s="103"/>
      <c r="C18" s="140"/>
      <c r="D18" s="130"/>
      <c r="E18" s="132"/>
      <c r="F18" s="132"/>
      <c r="G18" s="132"/>
      <c r="H18" s="132"/>
      <c r="I18" s="132"/>
      <c r="J18" s="132"/>
      <c r="K18" s="132"/>
      <c r="L18" s="132"/>
      <c r="M18" s="132"/>
      <c r="N18" s="132"/>
      <c r="O18" s="132"/>
      <c r="P18" s="132"/>
      <c r="Q18" s="132"/>
      <c r="R18" s="133"/>
      <c r="S18" s="145"/>
      <c r="AG18" s="128" t="s">
        <v>39</v>
      </c>
    </row>
    <row r="19" spans="1:33" ht="76.5" customHeight="1" x14ac:dyDescent="0.25">
      <c r="A19" s="168"/>
      <c r="B19" s="103"/>
      <c r="C19" s="140"/>
      <c r="D19" s="130"/>
      <c r="E19" s="132"/>
      <c r="F19" s="132"/>
      <c r="G19" s="132"/>
      <c r="H19" s="132"/>
      <c r="I19" s="132"/>
      <c r="J19" s="132"/>
      <c r="K19" s="132"/>
      <c r="L19" s="132"/>
      <c r="M19" s="132"/>
      <c r="N19" s="141"/>
      <c r="O19" s="141"/>
      <c r="P19" s="141"/>
      <c r="Q19" s="141"/>
      <c r="R19" s="142"/>
      <c r="S19" s="146"/>
      <c r="AG19" s="128" t="s">
        <v>168</v>
      </c>
    </row>
    <row r="20" spans="1:33" ht="99.75" customHeight="1" x14ac:dyDescent="0.25">
      <c r="A20" s="168"/>
      <c r="B20" s="103"/>
      <c r="C20" s="140"/>
      <c r="D20" s="130"/>
      <c r="E20" s="132"/>
      <c r="F20" s="132"/>
      <c r="G20" s="132"/>
      <c r="H20" s="132"/>
      <c r="I20" s="132"/>
      <c r="J20" s="132"/>
      <c r="K20" s="132"/>
      <c r="L20" s="132"/>
      <c r="M20" s="132"/>
      <c r="N20" s="141"/>
      <c r="O20" s="141"/>
      <c r="P20" s="141"/>
      <c r="Q20" s="141"/>
      <c r="R20" s="142"/>
      <c r="S20" s="136"/>
      <c r="AG20" s="128" t="s">
        <v>170</v>
      </c>
    </row>
    <row r="21" spans="1:33" x14ac:dyDescent="0.25">
      <c r="A21" s="168"/>
      <c r="B21" s="103"/>
      <c r="C21" s="140"/>
      <c r="D21" s="130"/>
      <c r="E21" s="132"/>
      <c r="F21" s="132"/>
      <c r="G21" s="132"/>
      <c r="H21" s="132"/>
      <c r="I21" s="132"/>
      <c r="J21" s="132"/>
      <c r="K21" s="132"/>
      <c r="L21" s="132"/>
      <c r="M21" s="132"/>
      <c r="N21" s="141"/>
      <c r="O21" s="141"/>
      <c r="P21" s="141"/>
      <c r="Q21" s="141"/>
      <c r="R21" s="142"/>
      <c r="S21" s="136"/>
    </row>
    <row r="22" spans="1:33" ht="36.75" customHeight="1" x14ac:dyDescent="0.25">
      <c r="A22" s="168"/>
      <c r="B22" s="103"/>
      <c r="C22" s="140"/>
      <c r="D22" s="130"/>
      <c r="E22" s="132"/>
      <c r="F22" s="132"/>
      <c r="G22" s="132"/>
      <c r="H22" s="132"/>
      <c r="I22" s="132"/>
      <c r="J22" s="132"/>
      <c r="K22" s="132"/>
      <c r="L22" s="132"/>
      <c r="M22" s="132"/>
      <c r="N22" s="141"/>
      <c r="O22" s="141"/>
      <c r="P22" s="141"/>
      <c r="Q22" s="141"/>
      <c r="R22" s="142"/>
      <c r="S22" s="136"/>
    </row>
    <row r="23" spans="1:33" ht="64.5" customHeight="1" thickBot="1" x14ac:dyDescent="0.3">
      <c r="A23" s="168"/>
      <c r="B23" s="103"/>
      <c r="C23" s="140"/>
      <c r="D23" s="130"/>
      <c r="E23" s="132"/>
      <c r="F23" s="132"/>
      <c r="G23" s="132"/>
      <c r="H23" s="132"/>
      <c r="I23" s="132"/>
      <c r="J23" s="132"/>
      <c r="K23" s="132"/>
      <c r="L23" s="132"/>
      <c r="M23" s="132"/>
      <c r="N23" s="141"/>
      <c r="O23" s="141"/>
      <c r="P23" s="141"/>
      <c r="Q23" s="141"/>
      <c r="R23" s="142"/>
      <c r="S23" s="147"/>
    </row>
    <row r="24" spans="1:33" ht="63" customHeight="1" x14ac:dyDescent="0.25">
      <c r="A24" s="168"/>
      <c r="B24" s="103"/>
      <c r="C24" s="148"/>
      <c r="D24" s="130"/>
      <c r="E24" s="132"/>
      <c r="F24" s="132"/>
      <c r="G24" s="132"/>
      <c r="H24" s="132"/>
      <c r="I24" s="132"/>
      <c r="J24" s="132"/>
      <c r="K24" s="132"/>
      <c r="L24" s="132"/>
      <c r="M24" s="132"/>
      <c r="N24" s="141"/>
      <c r="O24" s="141"/>
      <c r="P24" s="141"/>
      <c r="Q24" s="141"/>
      <c r="R24" s="142"/>
      <c r="S24" s="149"/>
    </row>
    <row r="25" spans="1:33" ht="145.5" customHeight="1" x14ac:dyDescent="0.25">
      <c r="A25" s="168"/>
      <c r="B25" s="103"/>
      <c r="C25" s="148"/>
      <c r="D25" s="130"/>
      <c r="E25" s="132"/>
      <c r="F25" s="132"/>
      <c r="G25" s="132"/>
      <c r="H25" s="132"/>
      <c r="I25" s="132"/>
      <c r="J25" s="132"/>
      <c r="K25" s="132"/>
      <c r="L25" s="132"/>
      <c r="M25" s="132"/>
      <c r="N25" s="141"/>
      <c r="O25" s="141"/>
      <c r="P25" s="141"/>
      <c r="Q25" s="141"/>
      <c r="R25" s="142"/>
      <c r="S25" s="134"/>
    </row>
    <row r="26" spans="1:33" ht="38.25" customHeight="1" x14ac:dyDescent="0.25">
      <c r="A26" s="168"/>
      <c r="B26" s="103"/>
      <c r="C26" s="148"/>
      <c r="D26" s="130"/>
      <c r="E26" s="132"/>
      <c r="F26" s="132"/>
      <c r="G26" s="132"/>
      <c r="H26" s="132"/>
      <c r="I26" s="132"/>
      <c r="J26" s="132"/>
      <c r="K26" s="132"/>
      <c r="L26" s="132"/>
      <c r="M26" s="132"/>
      <c r="N26" s="141"/>
      <c r="O26" s="141"/>
      <c r="P26" s="141"/>
      <c r="Q26" s="141"/>
      <c r="R26" s="142"/>
      <c r="S26" s="136"/>
    </row>
    <row r="27" spans="1:33" ht="36" customHeight="1" x14ac:dyDescent="0.25">
      <c r="A27" s="168"/>
      <c r="B27" s="103"/>
      <c r="C27" s="148"/>
      <c r="D27" s="130"/>
      <c r="E27" s="132"/>
      <c r="F27" s="132"/>
      <c r="G27" s="132"/>
      <c r="H27" s="132"/>
      <c r="I27" s="132"/>
      <c r="J27" s="132"/>
      <c r="K27" s="132"/>
      <c r="L27" s="132"/>
      <c r="M27" s="132"/>
      <c r="N27" s="141"/>
      <c r="O27" s="141"/>
      <c r="P27" s="141"/>
      <c r="Q27" s="141"/>
      <c r="R27" s="142"/>
      <c r="S27" s="136"/>
    </row>
    <row r="28" spans="1:33" ht="44.25" customHeight="1" x14ac:dyDescent="0.25">
      <c r="A28" s="168"/>
      <c r="B28" s="103"/>
      <c r="C28" s="148"/>
      <c r="D28" s="130"/>
      <c r="E28" s="132"/>
      <c r="F28" s="132"/>
      <c r="G28" s="132"/>
      <c r="H28" s="132"/>
      <c r="I28" s="132"/>
      <c r="J28" s="132"/>
      <c r="K28" s="132"/>
      <c r="L28" s="132"/>
      <c r="M28" s="132"/>
      <c r="N28" s="141"/>
      <c r="O28" s="141"/>
      <c r="P28" s="141"/>
      <c r="Q28" s="141"/>
      <c r="R28" s="142"/>
      <c r="S28" s="136"/>
    </row>
    <row r="29" spans="1:33" x14ac:dyDescent="0.25">
      <c r="A29" s="168"/>
      <c r="B29" s="103"/>
      <c r="C29" s="148"/>
      <c r="D29" s="130"/>
      <c r="E29" s="132"/>
      <c r="F29" s="132"/>
      <c r="G29" s="132"/>
      <c r="H29" s="132"/>
      <c r="I29" s="132"/>
      <c r="J29" s="132"/>
      <c r="K29" s="132"/>
      <c r="L29" s="132"/>
      <c r="M29" s="132"/>
      <c r="N29" s="141"/>
      <c r="O29" s="141"/>
      <c r="P29" s="141"/>
      <c r="Q29" s="141"/>
      <c r="R29" s="142"/>
      <c r="S29" s="136"/>
    </row>
    <row r="30" spans="1:33" ht="32.25" customHeight="1" x14ac:dyDescent="0.25">
      <c r="A30" s="168"/>
      <c r="B30" s="103"/>
      <c r="C30" s="148"/>
      <c r="D30" s="130"/>
      <c r="E30" s="132"/>
      <c r="F30" s="132"/>
      <c r="G30" s="132"/>
      <c r="H30" s="132"/>
      <c r="I30" s="132"/>
      <c r="J30" s="132"/>
      <c r="K30" s="132"/>
      <c r="L30" s="132"/>
      <c r="M30" s="132"/>
      <c r="N30" s="141"/>
      <c r="O30" s="141"/>
      <c r="P30" s="141"/>
      <c r="Q30" s="141"/>
      <c r="R30" s="142"/>
      <c r="S30" s="136"/>
    </row>
    <row r="31" spans="1:33" ht="63" customHeight="1" x14ac:dyDescent="0.25">
      <c r="A31" s="168"/>
      <c r="B31" s="103"/>
      <c r="C31" s="148"/>
      <c r="D31" s="130"/>
      <c r="E31" s="132"/>
      <c r="F31" s="132"/>
      <c r="G31" s="132"/>
      <c r="H31" s="132"/>
      <c r="I31" s="132"/>
      <c r="J31" s="132"/>
      <c r="K31" s="132"/>
      <c r="L31" s="132"/>
      <c r="M31" s="132"/>
      <c r="N31" s="141"/>
      <c r="O31" s="141"/>
      <c r="P31" s="141"/>
      <c r="Q31" s="141"/>
      <c r="R31" s="142"/>
      <c r="S31" s="136"/>
    </row>
    <row r="32" spans="1:33" ht="35.25" customHeight="1" x14ac:dyDescent="0.25">
      <c r="A32" s="168"/>
      <c r="B32" s="103"/>
      <c r="C32" s="148"/>
      <c r="D32" s="130"/>
      <c r="E32" s="132"/>
      <c r="F32" s="132"/>
      <c r="G32" s="132"/>
      <c r="H32" s="132"/>
      <c r="I32" s="132"/>
      <c r="J32" s="132"/>
      <c r="K32" s="132"/>
      <c r="L32" s="132"/>
      <c r="M32" s="132"/>
      <c r="N32" s="141"/>
      <c r="O32" s="141"/>
      <c r="P32" s="141"/>
      <c r="Q32" s="141"/>
      <c r="R32" s="142"/>
      <c r="S32" s="136"/>
    </row>
    <row r="33" spans="1:19" ht="49.5" customHeight="1" thickBot="1" x14ac:dyDescent="0.3">
      <c r="A33" s="168"/>
      <c r="B33" s="103"/>
      <c r="C33" s="148"/>
      <c r="D33" s="130"/>
      <c r="E33" s="132"/>
      <c r="F33" s="132"/>
      <c r="G33" s="132"/>
      <c r="H33" s="132"/>
      <c r="I33" s="132"/>
      <c r="J33" s="132"/>
      <c r="K33" s="132"/>
      <c r="L33" s="132"/>
      <c r="M33" s="132"/>
      <c r="N33" s="141"/>
      <c r="O33" s="141"/>
      <c r="P33" s="141"/>
      <c r="Q33" s="141"/>
      <c r="R33" s="142"/>
      <c r="S33" s="147"/>
    </row>
    <row r="34" spans="1:19" ht="58.5" customHeight="1" x14ac:dyDescent="0.25">
      <c r="A34" s="168"/>
      <c r="B34" s="103"/>
      <c r="C34" s="140"/>
      <c r="D34" s="130"/>
      <c r="E34" s="124"/>
      <c r="F34" s="132"/>
      <c r="G34" s="132"/>
      <c r="H34" s="132"/>
      <c r="I34" s="132"/>
      <c r="J34" s="132"/>
      <c r="K34" s="132"/>
      <c r="L34" s="132"/>
      <c r="M34" s="132"/>
      <c r="N34" s="141"/>
      <c r="O34" s="141"/>
      <c r="P34" s="141"/>
      <c r="Q34" s="141"/>
      <c r="R34" s="142"/>
      <c r="S34" s="149"/>
    </row>
    <row r="35" spans="1:19" x14ac:dyDescent="0.25">
      <c r="A35" s="168"/>
      <c r="B35" s="103"/>
      <c r="C35" s="140"/>
      <c r="D35" s="130"/>
      <c r="E35" s="124"/>
      <c r="F35" s="132"/>
      <c r="G35" s="132"/>
      <c r="H35" s="132"/>
      <c r="I35" s="132"/>
      <c r="J35" s="132"/>
      <c r="K35" s="132"/>
      <c r="L35" s="132"/>
      <c r="M35" s="132"/>
      <c r="N35" s="141"/>
      <c r="O35" s="141"/>
      <c r="P35" s="141"/>
      <c r="Q35" s="141"/>
      <c r="R35" s="142"/>
      <c r="S35" s="136"/>
    </row>
    <row r="36" spans="1:19" x14ac:dyDescent="0.25">
      <c r="A36" s="168"/>
      <c r="B36" s="103"/>
      <c r="C36" s="140"/>
      <c r="D36" s="130"/>
      <c r="E36" s="124"/>
      <c r="F36" s="132"/>
      <c r="G36" s="132"/>
      <c r="H36" s="132"/>
      <c r="I36" s="132"/>
      <c r="J36" s="132"/>
      <c r="K36" s="132"/>
      <c r="L36" s="132"/>
      <c r="M36" s="132"/>
      <c r="N36" s="141"/>
      <c r="O36" s="141"/>
      <c r="P36" s="141"/>
      <c r="Q36" s="141"/>
      <c r="R36" s="142"/>
      <c r="S36" s="134"/>
    </row>
    <row r="37" spans="1:19" x14ac:dyDescent="0.25">
      <c r="A37" s="168"/>
      <c r="B37" s="103"/>
      <c r="C37" s="140"/>
      <c r="D37" s="130"/>
      <c r="E37" s="124"/>
      <c r="F37" s="132"/>
      <c r="G37" s="132"/>
      <c r="H37" s="132"/>
      <c r="I37" s="132"/>
      <c r="J37" s="132"/>
      <c r="K37" s="132"/>
      <c r="L37" s="132"/>
      <c r="M37" s="132"/>
      <c r="N37" s="141"/>
      <c r="O37" s="141"/>
      <c r="P37" s="141"/>
      <c r="Q37" s="141"/>
      <c r="R37" s="142"/>
      <c r="S37" s="134"/>
    </row>
    <row r="38" spans="1:19" ht="50.25" customHeight="1" x14ac:dyDescent="0.25">
      <c r="A38" s="168"/>
      <c r="B38" s="103"/>
      <c r="C38" s="140"/>
      <c r="D38" s="130"/>
      <c r="E38" s="124"/>
      <c r="F38" s="132"/>
      <c r="G38" s="132"/>
      <c r="H38" s="132"/>
      <c r="I38" s="132"/>
      <c r="J38" s="132"/>
      <c r="K38" s="132"/>
      <c r="L38" s="132"/>
      <c r="M38" s="132"/>
      <c r="N38" s="141"/>
      <c r="O38" s="141"/>
      <c r="P38" s="141"/>
      <c r="Q38" s="141"/>
      <c r="R38" s="142"/>
      <c r="S38" s="136"/>
    </row>
    <row r="39" spans="1:19" ht="53.25" customHeight="1" x14ac:dyDescent="0.25">
      <c r="A39" s="168"/>
      <c r="B39" s="103"/>
      <c r="C39" s="140"/>
      <c r="D39" s="130"/>
      <c r="E39" s="124"/>
      <c r="F39" s="132"/>
      <c r="G39" s="132"/>
      <c r="H39" s="132"/>
      <c r="I39" s="132"/>
      <c r="J39" s="132"/>
      <c r="K39" s="132"/>
      <c r="L39" s="132"/>
      <c r="M39" s="132"/>
      <c r="N39" s="141"/>
      <c r="O39" s="141"/>
      <c r="P39" s="141"/>
      <c r="Q39" s="141"/>
      <c r="R39" s="142"/>
      <c r="S39" s="136"/>
    </row>
    <row r="40" spans="1:19" ht="60" customHeight="1" x14ac:dyDescent="0.25">
      <c r="A40" s="168"/>
      <c r="B40" s="103"/>
      <c r="C40" s="140"/>
      <c r="D40" s="130"/>
      <c r="E40" s="124"/>
      <c r="F40" s="132"/>
      <c r="G40" s="132"/>
      <c r="H40" s="132"/>
      <c r="I40" s="132"/>
      <c r="J40" s="132"/>
      <c r="K40" s="132"/>
      <c r="L40" s="132"/>
      <c r="M40" s="132"/>
      <c r="N40" s="141"/>
      <c r="O40" s="141"/>
      <c r="P40" s="141"/>
      <c r="Q40" s="141"/>
      <c r="R40" s="142"/>
      <c r="S40" s="136"/>
    </row>
    <row r="41" spans="1:19" ht="38.25" customHeight="1" x14ac:dyDescent="0.25">
      <c r="A41" s="168"/>
      <c r="B41" s="103"/>
      <c r="C41" s="140"/>
      <c r="D41" s="130"/>
      <c r="E41" s="125"/>
      <c r="F41" s="132"/>
      <c r="G41" s="132"/>
      <c r="H41" s="132"/>
      <c r="I41" s="132"/>
      <c r="J41" s="132"/>
      <c r="K41" s="132"/>
      <c r="L41" s="132"/>
      <c r="M41" s="132"/>
      <c r="N41" s="141"/>
      <c r="O41" s="141"/>
      <c r="P41" s="141"/>
      <c r="Q41" s="141"/>
      <c r="R41" s="142"/>
      <c r="S41" s="136"/>
    </row>
    <row r="42" spans="1:19" ht="77.25" customHeight="1" x14ac:dyDescent="0.25">
      <c r="A42" s="168"/>
      <c r="B42" s="103"/>
      <c r="C42" s="140"/>
      <c r="D42" s="130"/>
      <c r="E42" s="125"/>
      <c r="F42" s="132"/>
      <c r="G42" s="132"/>
      <c r="H42" s="132"/>
      <c r="I42" s="132"/>
      <c r="J42" s="132"/>
      <c r="K42" s="132"/>
      <c r="L42" s="132"/>
      <c r="M42" s="132"/>
      <c r="N42" s="141"/>
      <c r="O42" s="141"/>
      <c r="P42" s="141"/>
      <c r="Q42" s="141"/>
      <c r="R42" s="142"/>
      <c r="S42" s="136"/>
    </row>
    <row r="43" spans="1:19" ht="54" customHeight="1" x14ac:dyDescent="0.25">
      <c r="A43" s="168"/>
      <c r="B43" s="103"/>
      <c r="C43" s="140"/>
      <c r="D43" s="130"/>
      <c r="E43" s="125"/>
      <c r="F43" s="132"/>
      <c r="G43" s="132"/>
      <c r="H43" s="132"/>
      <c r="I43" s="132"/>
      <c r="J43" s="132"/>
      <c r="K43" s="132"/>
      <c r="L43" s="132"/>
      <c r="M43" s="132"/>
      <c r="N43" s="141"/>
      <c r="O43" s="141"/>
      <c r="P43" s="141"/>
      <c r="Q43" s="141"/>
      <c r="R43" s="142"/>
      <c r="S43" s="136"/>
    </row>
    <row r="44" spans="1:19" ht="57" customHeight="1" x14ac:dyDescent="0.25">
      <c r="A44" s="168"/>
      <c r="B44" s="103"/>
      <c r="C44" s="140"/>
      <c r="D44" s="130"/>
      <c r="E44" s="125"/>
      <c r="F44" s="132"/>
      <c r="G44" s="132"/>
      <c r="H44" s="132"/>
      <c r="I44" s="132"/>
      <c r="J44" s="132"/>
      <c r="K44" s="132"/>
      <c r="L44" s="132"/>
      <c r="M44" s="132"/>
      <c r="N44" s="141"/>
      <c r="O44" s="141"/>
      <c r="P44" s="141"/>
      <c r="Q44" s="141"/>
      <c r="R44" s="142"/>
      <c r="S44" s="136"/>
    </row>
    <row r="45" spans="1:19" ht="80.25" customHeight="1" x14ac:dyDescent="0.25">
      <c r="A45" s="168"/>
      <c r="B45" s="103"/>
      <c r="C45" s="140"/>
      <c r="D45" s="130"/>
      <c r="E45" s="125"/>
      <c r="F45" s="132"/>
      <c r="G45" s="132"/>
      <c r="H45" s="132"/>
      <c r="I45" s="132"/>
      <c r="J45" s="132"/>
      <c r="K45" s="132"/>
      <c r="L45" s="132"/>
      <c r="M45" s="132"/>
      <c r="N45" s="141"/>
      <c r="O45" s="141"/>
      <c r="P45" s="141"/>
      <c r="Q45" s="141"/>
      <c r="R45" s="142"/>
      <c r="S45" s="136"/>
    </row>
    <row r="46" spans="1:19" ht="54.75" customHeight="1" x14ac:dyDescent="0.25">
      <c r="A46" s="168"/>
      <c r="B46" s="103"/>
      <c r="C46" s="140"/>
      <c r="D46" s="130"/>
      <c r="E46" s="125"/>
      <c r="F46" s="132"/>
      <c r="G46" s="132"/>
      <c r="H46" s="132"/>
      <c r="I46" s="132"/>
      <c r="J46" s="132"/>
      <c r="K46" s="132"/>
      <c r="L46" s="132"/>
      <c r="M46" s="132"/>
      <c r="N46" s="141"/>
      <c r="O46" s="141"/>
      <c r="P46" s="141"/>
      <c r="Q46" s="141"/>
      <c r="R46" s="142"/>
      <c r="S46" s="136"/>
    </row>
    <row r="47" spans="1:19" x14ac:dyDescent="0.25">
      <c r="A47" s="168"/>
      <c r="B47" s="103"/>
      <c r="C47" s="140"/>
      <c r="D47" s="130"/>
      <c r="E47" s="125"/>
      <c r="F47" s="132"/>
      <c r="G47" s="132"/>
      <c r="H47" s="132"/>
      <c r="I47" s="132"/>
      <c r="J47" s="132"/>
      <c r="K47" s="132"/>
      <c r="L47" s="132"/>
      <c r="M47" s="132"/>
      <c r="N47" s="141"/>
      <c r="O47" s="141"/>
      <c r="P47" s="141"/>
      <c r="Q47" s="141"/>
      <c r="R47" s="142"/>
      <c r="S47" s="136"/>
    </row>
    <row r="48" spans="1:19" ht="75" customHeight="1" x14ac:dyDescent="0.25">
      <c r="A48" s="168"/>
      <c r="B48" s="103"/>
      <c r="C48" s="140"/>
      <c r="D48" s="130"/>
      <c r="E48" s="124"/>
      <c r="F48" s="132"/>
      <c r="G48" s="132"/>
      <c r="H48" s="132"/>
      <c r="I48" s="132"/>
      <c r="J48" s="132"/>
      <c r="K48" s="132"/>
      <c r="L48" s="132"/>
      <c r="M48" s="132"/>
      <c r="N48" s="141"/>
      <c r="O48" s="141"/>
      <c r="P48" s="141"/>
      <c r="Q48" s="141"/>
      <c r="R48" s="142"/>
      <c r="S48" s="134"/>
    </row>
    <row r="49" spans="1:19" ht="75" customHeight="1" thickBot="1" x14ac:dyDescent="0.3">
      <c r="A49" s="188"/>
      <c r="B49" s="119"/>
      <c r="C49" s="140"/>
      <c r="D49" s="130"/>
      <c r="E49" s="186"/>
      <c r="F49" s="132"/>
      <c r="G49" s="132"/>
      <c r="H49" s="132"/>
      <c r="I49" s="132"/>
      <c r="J49" s="132"/>
      <c r="K49" s="132"/>
      <c r="L49" s="132"/>
      <c r="M49" s="132"/>
      <c r="N49" s="132"/>
      <c r="O49" s="141"/>
      <c r="P49" s="141"/>
      <c r="Q49" s="141"/>
      <c r="R49" s="142"/>
      <c r="S49" s="187"/>
    </row>
    <row r="50" spans="1:19" x14ac:dyDescent="0.25">
      <c r="A50" s="168"/>
      <c r="B50" s="103"/>
      <c r="C50" s="140"/>
      <c r="D50" s="130"/>
      <c r="E50" s="132"/>
      <c r="F50" s="132"/>
      <c r="G50" s="132"/>
      <c r="H50" s="132"/>
      <c r="I50" s="132"/>
      <c r="J50" s="132"/>
      <c r="K50" s="132"/>
      <c r="L50" s="132"/>
      <c r="M50" s="132"/>
      <c r="N50" s="132"/>
      <c r="O50" s="132"/>
      <c r="P50" s="132"/>
      <c r="Q50" s="132"/>
      <c r="R50" s="142"/>
      <c r="S50" s="143"/>
    </row>
    <row r="51" spans="1:19" ht="65.25" customHeight="1" x14ac:dyDescent="0.25">
      <c r="A51" s="168"/>
      <c r="B51" s="103"/>
      <c r="C51" s="140"/>
      <c r="D51" s="130"/>
      <c r="E51" s="132"/>
      <c r="F51" s="132"/>
      <c r="G51" s="132"/>
      <c r="H51" s="132"/>
      <c r="I51" s="132"/>
      <c r="J51" s="132"/>
      <c r="K51" s="132"/>
      <c r="L51" s="132"/>
      <c r="M51" s="132"/>
      <c r="N51" s="132"/>
      <c r="O51" s="132"/>
      <c r="P51" s="132"/>
      <c r="Q51" s="132"/>
      <c r="R51" s="142"/>
      <c r="S51" s="134"/>
    </row>
    <row r="52" spans="1:19" ht="56.25" customHeight="1" x14ac:dyDescent="0.25">
      <c r="A52" s="168"/>
      <c r="B52" s="103"/>
      <c r="C52" s="140"/>
      <c r="D52" s="130"/>
      <c r="E52" s="132"/>
      <c r="F52" s="132"/>
      <c r="G52" s="132"/>
      <c r="H52" s="132"/>
      <c r="I52" s="132"/>
      <c r="J52" s="132"/>
      <c r="K52" s="132"/>
      <c r="L52" s="132"/>
      <c r="M52" s="132"/>
      <c r="N52" s="132"/>
      <c r="O52" s="132"/>
      <c r="P52" s="132"/>
      <c r="Q52" s="132"/>
      <c r="R52" s="142"/>
      <c r="S52" s="134"/>
    </row>
    <row r="53" spans="1:19" ht="176.25" customHeight="1" x14ac:dyDescent="0.25">
      <c r="A53" s="168"/>
      <c r="B53" s="103"/>
      <c r="C53" s="140"/>
      <c r="D53" s="130"/>
      <c r="E53" s="132"/>
      <c r="F53" s="132"/>
      <c r="G53" s="132"/>
      <c r="H53" s="132"/>
      <c r="I53" s="132"/>
      <c r="J53" s="132"/>
      <c r="K53" s="132"/>
      <c r="L53" s="132"/>
      <c r="M53" s="132"/>
      <c r="N53" s="132"/>
      <c r="O53" s="132"/>
      <c r="P53" s="132"/>
      <c r="Q53" s="132"/>
      <c r="R53" s="142"/>
      <c r="S53" s="134"/>
    </row>
    <row r="54" spans="1:19" ht="55.5" customHeight="1" x14ac:dyDescent="0.25">
      <c r="A54" s="168"/>
      <c r="B54" s="103"/>
      <c r="C54" s="140"/>
      <c r="D54" s="130"/>
      <c r="E54" s="132"/>
      <c r="F54" s="132"/>
      <c r="G54" s="132"/>
      <c r="H54" s="132"/>
      <c r="I54" s="132"/>
      <c r="J54" s="132"/>
      <c r="K54" s="132"/>
      <c r="L54" s="132"/>
      <c r="M54" s="132"/>
      <c r="N54" s="132"/>
      <c r="O54" s="132"/>
      <c r="P54" s="132"/>
      <c r="Q54" s="132"/>
      <c r="R54" s="142"/>
      <c r="S54" s="136"/>
    </row>
    <row r="55" spans="1:19" ht="91.5" customHeight="1" thickBot="1" x14ac:dyDescent="0.3">
      <c r="A55" s="168"/>
      <c r="B55" s="103"/>
      <c r="C55" s="140"/>
      <c r="D55" s="130"/>
      <c r="E55" s="132"/>
      <c r="F55" s="132"/>
      <c r="G55" s="132"/>
      <c r="H55" s="132"/>
      <c r="I55" s="132"/>
      <c r="J55" s="132"/>
      <c r="K55" s="132"/>
      <c r="L55" s="132"/>
      <c r="M55" s="132"/>
      <c r="N55" s="132"/>
      <c r="O55" s="132"/>
      <c r="P55" s="132"/>
      <c r="Q55" s="132"/>
      <c r="R55" s="142"/>
      <c r="S55" s="150"/>
    </row>
    <row r="56" spans="1:19" x14ac:dyDescent="0.25">
      <c r="A56" s="168"/>
      <c r="B56" s="103"/>
      <c r="C56" s="135"/>
      <c r="D56" s="130"/>
      <c r="E56" s="124"/>
      <c r="F56" s="132"/>
      <c r="G56" s="132"/>
      <c r="H56" s="132"/>
      <c r="I56" s="132"/>
      <c r="J56" s="132"/>
      <c r="K56" s="132"/>
      <c r="L56" s="132"/>
      <c r="M56" s="132"/>
      <c r="N56" s="132"/>
      <c r="O56" s="132"/>
      <c r="P56" s="132"/>
      <c r="Q56" s="132"/>
      <c r="R56" s="142"/>
      <c r="S56" s="149"/>
    </row>
    <row r="57" spans="1:19" ht="64.5" customHeight="1" x14ac:dyDescent="0.25">
      <c r="A57" s="168"/>
      <c r="B57" s="103"/>
      <c r="C57" s="135"/>
      <c r="D57" s="130"/>
      <c r="E57" s="124"/>
      <c r="F57" s="132"/>
      <c r="G57" s="132"/>
      <c r="H57" s="132"/>
      <c r="I57" s="132"/>
      <c r="J57" s="132"/>
      <c r="K57" s="132"/>
      <c r="L57" s="132"/>
      <c r="M57" s="132"/>
      <c r="N57" s="132"/>
      <c r="O57" s="132"/>
      <c r="P57" s="132"/>
      <c r="Q57" s="132"/>
      <c r="R57" s="142"/>
      <c r="S57" s="136"/>
    </row>
    <row r="58" spans="1:19" x14ac:dyDescent="0.25">
      <c r="A58" s="168"/>
      <c r="B58" s="103"/>
      <c r="C58" s="135"/>
      <c r="D58" s="130"/>
      <c r="E58" s="124"/>
      <c r="F58" s="132"/>
      <c r="G58" s="132"/>
      <c r="H58" s="132"/>
      <c r="I58" s="132"/>
      <c r="J58" s="132"/>
      <c r="K58" s="132"/>
      <c r="L58" s="132"/>
      <c r="M58" s="132"/>
      <c r="N58" s="132"/>
      <c r="O58" s="132"/>
      <c r="P58" s="132"/>
      <c r="Q58" s="132"/>
      <c r="R58" s="142"/>
      <c r="S58" s="136"/>
    </row>
    <row r="59" spans="1:19" x14ac:dyDescent="0.25">
      <c r="A59" s="168"/>
      <c r="B59" s="103"/>
      <c r="C59" s="135"/>
      <c r="D59" s="130"/>
      <c r="E59" s="124"/>
      <c r="F59" s="132"/>
      <c r="G59" s="132"/>
      <c r="H59" s="132"/>
      <c r="I59" s="132"/>
      <c r="J59" s="132"/>
      <c r="K59" s="132"/>
      <c r="L59" s="132"/>
      <c r="M59" s="132"/>
      <c r="N59" s="141"/>
      <c r="O59" s="141"/>
      <c r="P59" s="141"/>
      <c r="Q59" s="141"/>
      <c r="R59" s="142"/>
      <c r="S59" s="136"/>
    </row>
    <row r="60" spans="1:19" ht="54" customHeight="1" thickBot="1" x14ac:dyDescent="0.3">
      <c r="A60" s="168"/>
      <c r="B60" s="103"/>
      <c r="C60" s="137"/>
      <c r="D60" s="130"/>
      <c r="E60" s="124"/>
      <c r="F60" s="132"/>
      <c r="G60" s="132"/>
      <c r="H60" s="132"/>
      <c r="I60" s="132"/>
      <c r="J60" s="132"/>
      <c r="K60" s="132"/>
      <c r="L60" s="132"/>
      <c r="M60" s="132"/>
      <c r="N60" s="132"/>
      <c r="O60" s="132"/>
      <c r="P60" s="132"/>
      <c r="Q60" s="132"/>
      <c r="R60" s="142"/>
      <c r="S60" s="150"/>
    </row>
    <row r="61" spans="1:19" ht="15.75" thickBot="1" x14ac:dyDescent="0.3">
      <c r="A61" s="168"/>
      <c r="B61" s="103"/>
      <c r="C61" s="135"/>
      <c r="D61" s="130"/>
      <c r="E61" s="132"/>
      <c r="F61" s="132"/>
      <c r="G61" s="132"/>
      <c r="H61" s="132"/>
      <c r="I61" s="132"/>
      <c r="J61" s="132"/>
      <c r="K61" s="132"/>
      <c r="L61" s="132"/>
      <c r="M61" s="132"/>
      <c r="N61" s="132"/>
      <c r="O61" s="132"/>
      <c r="P61" s="132"/>
      <c r="Q61" s="132"/>
      <c r="R61" s="133"/>
      <c r="S61" s="151"/>
    </row>
    <row r="62" spans="1:19" x14ac:dyDescent="0.25">
      <c r="A62" s="168"/>
      <c r="B62" s="103"/>
      <c r="C62" s="135"/>
      <c r="D62" s="130"/>
      <c r="E62" s="132"/>
      <c r="F62" s="132"/>
      <c r="G62" s="132"/>
      <c r="H62" s="132"/>
      <c r="I62" s="132"/>
      <c r="J62" s="132"/>
      <c r="K62" s="132"/>
      <c r="L62" s="132"/>
      <c r="M62" s="132"/>
      <c r="N62" s="141"/>
      <c r="O62" s="141"/>
      <c r="P62" s="141"/>
      <c r="Q62" s="141"/>
      <c r="R62" s="142"/>
      <c r="S62" s="149"/>
    </row>
    <row r="63" spans="1:19" ht="53.25" customHeight="1" x14ac:dyDescent="0.25">
      <c r="A63" s="168"/>
      <c r="B63" s="103"/>
      <c r="C63" s="135"/>
      <c r="D63" s="130"/>
      <c r="E63" s="132"/>
      <c r="F63" s="132"/>
      <c r="G63" s="132"/>
      <c r="H63" s="132"/>
      <c r="I63" s="132"/>
      <c r="J63" s="132"/>
      <c r="K63" s="132"/>
      <c r="L63" s="132"/>
      <c r="M63" s="132"/>
      <c r="N63" s="132"/>
      <c r="O63" s="141"/>
      <c r="P63" s="141"/>
      <c r="Q63" s="132"/>
      <c r="R63" s="142"/>
      <c r="S63" s="136"/>
    </row>
    <row r="64" spans="1:19" ht="15.75" thickBot="1" x14ac:dyDescent="0.3">
      <c r="A64" s="168"/>
      <c r="B64" s="103"/>
      <c r="C64" s="135"/>
      <c r="D64" s="130"/>
      <c r="E64" s="132"/>
      <c r="F64" s="132"/>
      <c r="G64" s="132"/>
      <c r="H64" s="132"/>
      <c r="I64" s="132"/>
      <c r="J64" s="132"/>
      <c r="K64" s="132"/>
      <c r="L64" s="132"/>
      <c r="M64" s="132"/>
      <c r="N64" s="132"/>
      <c r="O64" s="132"/>
      <c r="P64" s="141"/>
      <c r="Q64" s="132"/>
      <c r="R64" s="142"/>
      <c r="S64" s="147"/>
    </row>
    <row r="65" spans="1:19" ht="102.75" customHeight="1" x14ac:dyDescent="0.25">
      <c r="A65" s="168"/>
      <c r="B65" s="103"/>
      <c r="C65" s="135"/>
      <c r="D65" s="130"/>
      <c r="E65" s="152"/>
      <c r="F65" s="132"/>
      <c r="G65" s="132"/>
      <c r="H65" s="132"/>
      <c r="I65" s="132"/>
      <c r="J65" s="132"/>
      <c r="K65" s="132"/>
      <c r="L65" s="132"/>
      <c r="M65" s="132"/>
      <c r="N65" s="132"/>
      <c r="O65" s="132"/>
      <c r="P65" s="132"/>
      <c r="Q65" s="132"/>
      <c r="R65" s="133"/>
      <c r="S65" s="149"/>
    </row>
    <row r="66" spans="1:19" ht="69.75" customHeight="1" x14ac:dyDescent="0.25">
      <c r="A66" s="168"/>
      <c r="B66" s="103"/>
      <c r="C66" s="135"/>
      <c r="D66" s="130"/>
      <c r="E66" s="152"/>
      <c r="F66" s="132"/>
      <c r="G66" s="132"/>
      <c r="H66" s="132"/>
      <c r="I66" s="132"/>
      <c r="J66" s="132"/>
      <c r="K66" s="132"/>
      <c r="L66" s="132"/>
      <c r="M66" s="132"/>
      <c r="N66" s="132"/>
      <c r="O66" s="132"/>
      <c r="P66" s="132"/>
      <c r="Q66" s="132"/>
      <c r="R66" s="133"/>
      <c r="S66" s="136"/>
    </row>
    <row r="67" spans="1:19" ht="87" customHeight="1" x14ac:dyDescent="0.25">
      <c r="A67" s="168"/>
      <c r="B67" s="103"/>
      <c r="C67" s="135"/>
      <c r="D67" s="130"/>
      <c r="E67" s="152"/>
      <c r="F67" s="132"/>
      <c r="G67" s="132"/>
      <c r="H67" s="132"/>
      <c r="I67" s="132"/>
      <c r="J67" s="132"/>
      <c r="K67" s="132"/>
      <c r="L67" s="132"/>
      <c r="M67" s="132"/>
      <c r="N67" s="141"/>
      <c r="O67" s="141"/>
      <c r="P67" s="132"/>
      <c r="Q67" s="132"/>
      <c r="R67" s="133"/>
      <c r="S67" s="136"/>
    </row>
    <row r="68" spans="1:19" ht="101.25" customHeight="1" thickBot="1" x14ac:dyDescent="0.3">
      <c r="A68" s="168"/>
      <c r="B68" s="103"/>
      <c r="C68" s="135"/>
      <c r="D68" s="130"/>
      <c r="E68" s="152"/>
      <c r="F68" s="132"/>
      <c r="G68" s="132"/>
      <c r="H68" s="132"/>
      <c r="I68" s="132"/>
      <c r="J68" s="132"/>
      <c r="K68" s="132"/>
      <c r="L68" s="132"/>
      <c r="M68" s="132"/>
      <c r="N68" s="141"/>
      <c r="O68" s="141"/>
      <c r="P68" s="132"/>
      <c r="Q68" s="132"/>
      <c r="R68" s="133"/>
      <c r="S68" s="153"/>
    </row>
    <row r="69" spans="1:19" x14ac:dyDescent="0.25">
      <c r="A69" s="168"/>
      <c r="B69" s="103"/>
      <c r="C69" s="154"/>
      <c r="D69" s="130"/>
      <c r="E69" s="125"/>
      <c r="F69" s="132"/>
      <c r="G69" s="132"/>
      <c r="H69" s="132"/>
      <c r="I69" s="132"/>
      <c r="J69" s="132"/>
      <c r="K69" s="132"/>
      <c r="L69" s="132"/>
      <c r="M69" s="132"/>
      <c r="N69" s="132"/>
      <c r="O69" s="132"/>
      <c r="P69" s="132"/>
      <c r="Q69" s="132"/>
      <c r="R69" s="142"/>
      <c r="S69" s="127"/>
    </row>
    <row r="70" spans="1:19" ht="60.75" customHeight="1" x14ac:dyDescent="0.25">
      <c r="A70" s="168"/>
      <c r="B70" s="103"/>
      <c r="C70" s="129"/>
      <c r="D70" s="130"/>
      <c r="E70" s="125"/>
      <c r="F70" s="132"/>
      <c r="G70" s="132"/>
      <c r="H70" s="132"/>
      <c r="I70" s="132"/>
      <c r="J70" s="132"/>
      <c r="K70" s="132"/>
      <c r="L70" s="132"/>
      <c r="M70" s="132"/>
      <c r="N70" s="132"/>
      <c r="O70" s="132"/>
      <c r="P70" s="132"/>
      <c r="Q70" s="132"/>
      <c r="R70" s="142"/>
      <c r="S70" s="136"/>
    </row>
    <row r="71" spans="1:19" ht="67.5" customHeight="1" x14ac:dyDescent="0.25">
      <c r="A71" s="168"/>
      <c r="B71" s="103"/>
      <c r="C71" s="154"/>
      <c r="D71" s="130"/>
      <c r="E71" s="125"/>
      <c r="F71" s="132"/>
      <c r="G71" s="132"/>
      <c r="H71" s="132"/>
      <c r="I71" s="132"/>
      <c r="J71" s="132"/>
      <c r="K71" s="132"/>
      <c r="L71" s="132"/>
      <c r="M71" s="132"/>
      <c r="N71" s="132"/>
      <c r="O71" s="132"/>
      <c r="P71" s="132"/>
      <c r="Q71" s="132"/>
      <c r="R71" s="133"/>
      <c r="S71" s="136"/>
    </row>
    <row r="72" spans="1:19" ht="82.5" customHeight="1" x14ac:dyDescent="0.25">
      <c r="A72" s="168"/>
      <c r="B72" s="103"/>
      <c r="C72" s="135"/>
      <c r="D72" s="130"/>
      <c r="E72" s="125"/>
      <c r="F72" s="132"/>
      <c r="G72" s="132"/>
      <c r="H72" s="132"/>
      <c r="I72" s="132"/>
      <c r="J72" s="132"/>
      <c r="K72" s="132"/>
      <c r="L72" s="132"/>
      <c r="M72" s="132"/>
      <c r="N72" s="132"/>
      <c r="O72" s="132"/>
      <c r="P72" s="132"/>
      <c r="Q72" s="132"/>
      <c r="R72" s="133"/>
      <c r="S72" s="136"/>
    </row>
    <row r="73" spans="1:19" ht="92.25" customHeight="1" x14ac:dyDescent="0.25">
      <c r="A73" s="168"/>
      <c r="B73" s="103"/>
      <c r="C73" s="154"/>
      <c r="D73" s="130"/>
      <c r="E73" s="125"/>
      <c r="F73" s="132"/>
      <c r="G73" s="132"/>
      <c r="H73" s="132"/>
      <c r="I73" s="132"/>
      <c r="J73" s="132"/>
      <c r="K73" s="132"/>
      <c r="L73" s="132"/>
      <c r="M73" s="132"/>
      <c r="N73" s="132"/>
      <c r="O73" s="132"/>
      <c r="P73" s="132"/>
      <c r="Q73" s="132"/>
      <c r="R73" s="133"/>
      <c r="S73" s="147"/>
    </row>
    <row r="74" spans="1:19" ht="153.75" customHeight="1" x14ac:dyDescent="0.25">
      <c r="A74" s="168"/>
      <c r="B74" s="103"/>
      <c r="C74" s="154"/>
      <c r="D74" s="130"/>
      <c r="E74" s="125"/>
      <c r="F74" s="132"/>
      <c r="G74" s="132"/>
      <c r="H74" s="132"/>
      <c r="I74" s="132"/>
      <c r="J74" s="132"/>
      <c r="K74" s="132"/>
      <c r="L74" s="132"/>
      <c r="M74" s="132"/>
      <c r="N74" s="132"/>
      <c r="O74" s="141"/>
      <c r="P74" s="141"/>
      <c r="Q74" s="141"/>
      <c r="R74" s="142"/>
      <c r="S74" s="147"/>
    </row>
    <row r="75" spans="1:19" ht="85.5" customHeight="1" x14ac:dyDescent="0.25">
      <c r="A75" s="168"/>
      <c r="B75" s="103"/>
      <c r="C75" s="140"/>
      <c r="D75" s="130"/>
      <c r="E75" s="132"/>
      <c r="F75" s="132"/>
      <c r="G75" s="132"/>
      <c r="H75" s="132"/>
      <c r="I75" s="132"/>
      <c r="J75" s="132"/>
      <c r="K75" s="132"/>
      <c r="L75" s="132"/>
      <c r="M75" s="132"/>
      <c r="N75" s="141"/>
      <c r="O75" s="141"/>
      <c r="P75" s="141"/>
      <c r="Q75" s="141"/>
      <c r="R75" s="142"/>
      <c r="S75" s="136"/>
    </row>
    <row r="76" spans="1:19" x14ac:dyDescent="0.25">
      <c r="A76" s="168"/>
      <c r="B76" s="103"/>
      <c r="C76" s="140"/>
      <c r="D76" s="130"/>
      <c r="E76" s="132"/>
      <c r="F76" s="132"/>
      <c r="G76" s="132"/>
      <c r="H76" s="132"/>
      <c r="I76" s="132"/>
      <c r="J76" s="132"/>
      <c r="K76" s="132"/>
      <c r="L76" s="132"/>
      <c r="M76" s="132"/>
      <c r="N76" s="141"/>
      <c r="O76" s="141"/>
      <c r="P76" s="141"/>
      <c r="Q76" s="141"/>
      <c r="R76" s="142"/>
      <c r="S76" s="136"/>
    </row>
    <row r="77" spans="1:19" ht="117.75" customHeight="1" x14ac:dyDescent="0.25">
      <c r="A77" s="168"/>
      <c r="B77" s="103"/>
      <c r="C77" s="140"/>
      <c r="D77" s="130"/>
      <c r="E77" s="132"/>
      <c r="F77" s="132"/>
      <c r="G77" s="132"/>
      <c r="H77" s="132"/>
      <c r="I77" s="132"/>
      <c r="J77" s="132"/>
      <c r="K77" s="132"/>
      <c r="L77" s="132"/>
      <c r="M77" s="132"/>
      <c r="N77" s="141"/>
      <c r="O77" s="141"/>
      <c r="P77" s="141"/>
      <c r="Q77" s="141"/>
      <c r="R77" s="142"/>
      <c r="S77" s="136"/>
    </row>
    <row r="78" spans="1:19" ht="87.75" customHeight="1" x14ac:dyDescent="0.25">
      <c r="A78" s="168"/>
      <c r="B78" s="103"/>
      <c r="C78" s="154"/>
      <c r="D78" s="130"/>
      <c r="E78" s="132"/>
      <c r="F78" s="132"/>
      <c r="G78" s="132"/>
      <c r="H78" s="132"/>
      <c r="I78" s="132"/>
      <c r="J78" s="132"/>
      <c r="K78" s="132"/>
      <c r="L78" s="132"/>
      <c r="M78" s="132"/>
      <c r="N78" s="141"/>
      <c r="O78" s="141"/>
      <c r="P78" s="141"/>
      <c r="Q78" s="141"/>
      <c r="R78" s="142"/>
      <c r="S78" s="136"/>
    </row>
    <row r="79" spans="1:19" ht="210" customHeight="1" x14ac:dyDescent="0.25">
      <c r="A79" s="168"/>
      <c r="B79" s="103"/>
      <c r="C79" s="140"/>
      <c r="D79" s="130"/>
      <c r="E79" s="132"/>
      <c r="F79" s="132"/>
      <c r="G79" s="132"/>
      <c r="H79" s="132"/>
      <c r="I79" s="132"/>
      <c r="J79" s="132"/>
      <c r="K79" s="132"/>
      <c r="L79" s="132"/>
      <c r="M79" s="132"/>
      <c r="N79" s="141"/>
      <c r="O79" s="141"/>
      <c r="P79" s="141"/>
      <c r="Q79" s="141"/>
      <c r="R79" s="142"/>
      <c r="S79" s="136"/>
    </row>
    <row r="80" spans="1:19" ht="107.25" customHeight="1" x14ac:dyDescent="0.25">
      <c r="A80" s="168"/>
      <c r="B80" s="103"/>
      <c r="C80" s="140"/>
      <c r="D80" s="130"/>
      <c r="E80" s="132"/>
      <c r="F80" s="132"/>
      <c r="G80" s="132"/>
      <c r="H80" s="132"/>
      <c r="I80" s="132"/>
      <c r="J80" s="132"/>
      <c r="K80" s="132"/>
      <c r="L80" s="132"/>
      <c r="M80" s="132"/>
      <c r="N80" s="141"/>
      <c r="O80" s="141"/>
      <c r="P80" s="141"/>
      <c r="Q80" s="141"/>
      <c r="R80" s="142"/>
      <c r="S80" s="136"/>
    </row>
    <row r="81" spans="1:19" ht="71.25" customHeight="1" x14ac:dyDescent="0.25">
      <c r="A81" s="168"/>
      <c r="B81" s="103"/>
      <c r="C81" s="140"/>
      <c r="D81" s="130"/>
      <c r="E81" s="132"/>
      <c r="F81" s="132"/>
      <c r="G81" s="132"/>
      <c r="H81" s="132"/>
      <c r="I81" s="132"/>
      <c r="J81" s="132"/>
      <c r="K81" s="132"/>
      <c r="L81" s="132"/>
      <c r="M81" s="132"/>
      <c r="N81" s="141"/>
      <c r="O81" s="141"/>
      <c r="P81" s="141"/>
      <c r="Q81" s="141"/>
      <c r="R81" s="142"/>
      <c r="S81" s="136"/>
    </row>
    <row r="82" spans="1:19" ht="54.75" customHeight="1" x14ac:dyDescent="0.25">
      <c r="A82" s="168"/>
      <c r="B82" s="103"/>
      <c r="C82" s="140"/>
      <c r="D82" s="130"/>
      <c r="E82" s="132"/>
      <c r="F82" s="132"/>
      <c r="G82" s="132"/>
      <c r="H82" s="132"/>
      <c r="I82" s="132"/>
      <c r="J82" s="132"/>
      <c r="K82" s="132"/>
      <c r="L82" s="132"/>
      <c r="M82" s="132"/>
      <c r="N82" s="141"/>
      <c r="O82" s="141"/>
      <c r="P82" s="141"/>
      <c r="Q82" s="141"/>
      <c r="R82" s="142"/>
      <c r="S82" s="136"/>
    </row>
    <row r="83" spans="1:19" ht="80.25" customHeight="1" x14ac:dyDescent="0.25">
      <c r="A83" s="168"/>
      <c r="B83" s="103"/>
      <c r="C83" s="140"/>
      <c r="D83" s="130"/>
      <c r="E83" s="132"/>
      <c r="F83" s="132"/>
      <c r="G83" s="132"/>
      <c r="H83" s="132"/>
      <c r="I83" s="132"/>
      <c r="J83" s="132"/>
      <c r="K83" s="132"/>
      <c r="L83" s="132"/>
      <c r="M83" s="132"/>
      <c r="N83" s="141"/>
      <c r="O83" s="141"/>
      <c r="P83" s="141"/>
      <c r="Q83" s="141"/>
      <c r="R83" s="142"/>
      <c r="S83" s="136"/>
    </row>
    <row r="84" spans="1:19" ht="243" customHeight="1" x14ac:dyDescent="0.25">
      <c r="A84" s="168"/>
      <c r="B84" s="103"/>
      <c r="C84" s="140"/>
      <c r="D84" s="130"/>
      <c r="E84" s="132"/>
      <c r="F84" s="132"/>
      <c r="G84" s="132"/>
      <c r="H84" s="132"/>
      <c r="I84" s="132"/>
      <c r="J84" s="132"/>
      <c r="K84" s="132"/>
      <c r="L84" s="132"/>
      <c r="M84" s="132"/>
      <c r="N84" s="141"/>
      <c r="O84" s="141"/>
      <c r="P84" s="141"/>
      <c r="Q84" s="141"/>
      <c r="R84" s="142"/>
      <c r="S84" s="136"/>
    </row>
    <row r="85" spans="1:19" ht="65.25" customHeight="1" x14ac:dyDescent="0.25">
      <c r="A85" s="168"/>
      <c r="B85" s="103"/>
      <c r="C85" s="140"/>
      <c r="D85" s="130"/>
      <c r="E85" s="132"/>
      <c r="F85" s="132"/>
      <c r="G85" s="132"/>
      <c r="H85" s="132"/>
      <c r="I85" s="132"/>
      <c r="J85" s="132"/>
      <c r="K85" s="132"/>
      <c r="L85" s="132"/>
      <c r="M85" s="132"/>
      <c r="N85" s="141"/>
      <c r="O85" s="141"/>
      <c r="P85" s="141"/>
      <c r="Q85" s="141"/>
      <c r="R85" s="142"/>
      <c r="S85" s="136"/>
    </row>
    <row r="86" spans="1:19" ht="57.75" customHeight="1" x14ac:dyDescent="0.25">
      <c r="A86" s="168"/>
      <c r="B86" s="103"/>
      <c r="C86" s="140"/>
      <c r="D86" s="130"/>
      <c r="E86" s="132"/>
      <c r="F86" s="132"/>
      <c r="G86" s="132"/>
      <c r="H86" s="132"/>
      <c r="I86" s="132"/>
      <c r="J86" s="132"/>
      <c r="K86" s="132"/>
      <c r="L86" s="132"/>
      <c r="M86" s="132"/>
      <c r="N86" s="141"/>
      <c r="O86" s="141"/>
      <c r="P86" s="141"/>
      <c r="Q86" s="141"/>
      <c r="R86" s="142"/>
      <c r="S86" s="136"/>
    </row>
    <row r="87" spans="1:19" ht="55.5" customHeight="1" x14ac:dyDescent="0.25">
      <c r="A87" s="168"/>
      <c r="B87" s="103"/>
      <c r="C87" s="140"/>
      <c r="D87" s="130"/>
      <c r="E87" s="132"/>
      <c r="F87" s="132"/>
      <c r="G87" s="132"/>
      <c r="H87" s="132"/>
      <c r="I87" s="132"/>
      <c r="J87" s="132"/>
      <c r="K87" s="132"/>
      <c r="L87" s="132"/>
      <c r="M87" s="132"/>
      <c r="N87" s="141"/>
      <c r="O87" s="141"/>
      <c r="P87" s="141"/>
      <c r="Q87" s="141"/>
      <c r="R87" s="142"/>
      <c r="S87" s="136"/>
    </row>
    <row r="88" spans="1:19" ht="177.75" customHeight="1" x14ac:dyDescent="0.25">
      <c r="A88" s="168"/>
      <c r="B88" s="103"/>
      <c r="C88" s="140"/>
      <c r="D88" s="130"/>
      <c r="E88" s="132"/>
      <c r="F88" s="132"/>
      <c r="G88" s="132"/>
      <c r="H88" s="132"/>
      <c r="I88" s="132"/>
      <c r="J88" s="132"/>
      <c r="K88" s="132"/>
      <c r="L88" s="132"/>
      <c r="M88" s="132"/>
      <c r="N88" s="141"/>
      <c r="O88" s="141"/>
      <c r="P88" s="141"/>
      <c r="Q88" s="141"/>
      <c r="R88" s="142"/>
      <c r="S88" s="136"/>
    </row>
    <row r="89" spans="1:19" ht="68.25" customHeight="1" x14ac:dyDescent="0.25">
      <c r="A89" s="168"/>
      <c r="B89" s="103"/>
      <c r="C89" s="140"/>
      <c r="D89" s="130"/>
      <c r="E89" s="132"/>
      <c r="F89" s="132"/>
      <c r="G89" s="132"/>
      <c r="H89" s="132"/>
      <c r="I89" s="132"/>
      <c r="J89" s="132"/>
      <c r="K89" s="132"/>
      <c r="L89" s="132"/>
      <c r="M89" s="132"/>
      <c r="N89" s="141"/>
      <c r="O89" s="141"/>
      <c r="P89" s="141"/>
      <c r="Q89" s="141"/>
      <c r="R89" s="142"/>
      <c r="S89" s="136"/>
    </row>
    <row r="90" spans="1:19" ht="63.75" customHeight="1" thickBot="1" x14ac:dyDescent="0.3">
      <c r="A90" s="168"/>
      <c r="B90" s="103"/>
      <c r="C90" s="140"/>
      <c r="D90" s="130"/>
      <c r="E90" s="132"/>
      <c r="F90" s="132"/>
      <c r="G90" s="132"/>
      <c r="H90" s="132"/>
      <c r="I90" s="132"/>
      <c r="J90" s="132"/>
      <c r="K90" s="132"/>
      <c r="L90" s="132"/>
      <c r="M90" s="132"/>
      <c r="N90" s="141"/>
      <c r="O90" s="141"/>
      <c r="P90" s="141"/>
      <c r="Q90" s="141"/>
      <c r="R90" s="142"/>
      <c r="S90" s="147"/>
    </row>
    <row r="91" spans="1:19" ht="168.75" customHeight="1" x14ac:dyDescent="0.25">
      <c r="A91" s="168"/>
      <c r="B91" s="103"/>
      <c r="C91" s="129"/>
      <c r="D91" s="130"/>
      <c r="E91" s="132"/>
      <c r="F91" s="132"/>
      <c r="G91" s="132"/>
      <c r="H91" s="132"/>
      <c r="I91" s="132"/>
      <c r="J91" s="132"/>
      <c r="K91" s="132"/>
      <c r="L91" s="132"/>
      <c r="M91" s="132"/>
      <c r="N91" s="141"/>
      <c r="O91" s="141"/>
      <c r="P91" s="141"/>
      <c r="Q91" s="141"/>
      <c r="R91" s="142"/>
      <c r="S91" s="151"/>
    </row>
    <row r="92" spans="1:19" x14ac:dyDescent="0.25">
      <c r="A92" s="168"/>
      <c r="B92" s="103"/>
      <c r="C92" s="140"/>
      <c r="D92" s="130"/>
      <c r="E92" s="132"/>
      <c r="F92" s="132"/>
      <c r="G92" s="132"/>
      <c r="H92" s="132"/>
      <c r="I92" s="132"/>
      <c r="J92" s="132"/>
      <c r="K92" s="132"/>
      <c r="L92" s="132"/>
      <c r="M92" s="132"/>
      <c r="N92" s="141"/>
      <c r="O92" s="141"/>
      <c r="P92" s="141"/>
      <c r="Q92" s="141"/>
      <c r="R92" s="142"/>
      <c r="S92" s="136"/>
    </row>
    <row r="93" spans="1:19" ht="101.25" customHeight="1" x14ac:dyDescent="0.25">
      <c r="A93" s="168"/>
      <c r="B93" s="103"/>
      <c r="C93" s="140"/>
      <c r="D93" s="130"/>
      <c r="E93" s="132"/>
      <c r="F93" s="132"/>
      <c r="G93" s="132"/>
      <c r="H93" s="132"/>
      <c r="I93" s="132"/>
      <c r="J93" s="132"/>
      <c r="K93" s="132"/>
      <c r="L93" s="132"/>
      <c r="M93" s="132"/>
      <c r="N93" s="141"/>
      <c r="O93" s="141"/>
      <c r="P93" s="141"/>
      <c r="Q93" s="141"/>
      <c r="R93" s="142"/>
      <c r="S93" s="136"/>
    </row>
    <row r="94" spans="1:19" ht="68.25" customHeight="1" x14ac:dyDescent="0.25">
      <c r="A94" s="168"/>
      <c r="B94" s="103"/>
      <c r="C94" s="140"/>
      <c r="D94" s="130"/>
      <c r="E94" s="132"/>
      <c r="F94" s="132"/>
      <c r="G94" s="132"/>
      <c r="H94" s="132"/>
      <c r="I94" s="132"/>
      <c r="J94" s="132"/>
      <c r="K94" s="132"/>
      <c r="L94" s="132"/>
      <c r="M94" s="132"/>
      <c r="N94" s="141"/>
      <c r="O94" s="141"/>
      <c r="P94" s="141"/>
      <c r="Q94" s="141"/>
      <c r="R94" s="142"/>
      <c r="S94" s="136"/>
    </row>
    <row r="95" spans="1:19" ht="80.25" customHeight="1" x14ac:dyDescent="0.25">
      <c r="A95" s="168"/>
      <c r="B95" s="103"/>
      <c r="C95" s="140"/>
      <c r="D95" s="130"/>
      <c r="E95" s="132"/>
      <c r="F95" s="132"/>
      <c r="G95" s="132"/>
      <c r="H95" s="132"/>
      <c r="I95" s="132"/>
      <c r="J95" s="132"/>
      <c r="K95" s="132"/>
      <c r="L95" s="132"/>
      <c r="M95" s="132"/>
      <c r="N95" s="141"/>
      <c r="O95" s="141"/>
      <c r="P95" s="141"/>
      <c r="Q95" s="141"/>
      <c r="R95" s="142"/>
      <c r="S95" s="136"/>
    </row>
    <row r="96" spans="1:19" ht="61.5" customHeight="1" x14ac:dyDescent="0.25">
      <c r="A96" s="168"/>
      <c r="B96" s="103"/>
      <c r="C96" s="140"/>
      <c r="D96" s="130"/>
      <c r="E96" s="132"/>
      <c r="F96" s="132"/>
      <c r="G96" s="132"/>
      <c r="H96" s="132"/>
      <c r="I96" s="132"/>
      <c r="J96" s="132"/>
      <c r="K96" s="132"/>
      <c r="L96" s="132"/>
      <c r="M96" s="132"/>
      <c r="N96" s="141"/>
      <c r="O96" s="141"/>
      <c r="P96" s="141"/>
      <c r="Q96" s="141"/>
      <c r="R96" s="142"/>
      <c r="S96" s="136"/>
    </row>
    <row r="97" spans="1:19" ht="78.75" customHeight="1" x14ac:dyDescent="0.25">
      <c r="A97" s="168"/>
      <c r="B97" s="103"/>
      <c r="C97" s="140"/>
      <c r="D97" s="130"/>
      <c r="E97" s="132"/>
      <c r="F97" s="132"/>
      <c r="G97" s="132"/>
      <c r="H97" s="132"/>
      <c r="I97" s="132"/>
      <c r="J97" s="132"/>
      <c r="K97" s="132"/>
      <c r="L97" s="132"/>
      <c r="M97" s="132"/>
      <c r="N97" s="141"/>
      <c r="O97" s="141"/>
      <c r="P97" s="141"/>
      <c r="Q97" s="141"/>
      <c r="R97" s="142"/>
      <c r="S97" s="147"/>
    </row>
    <row r="98" spans="1:19" ht="51.75" customHeight="1" x14ac:dyDescent="0.25">
      <c r="A98" s="168"/>
      <c r="B98" s="103"/>
      <c r="C98" s="140"/>
      <c r="D98" s="130"/>
      <c r="E98" s="132"/>
      <c r="F98" s="132"/>
      <c r="G98" s="132"/>
      <c r="H98" s="132"/>
      <c r="I98" s="132"/>
      <c r="J98" s="132"/>
      <c r="K98" s="132"/>
      <c r="L98" s="132"/>
      <c r="M98" s="132"/>
      <c r="N98" s="141"/>
      <c r="O98" s="141"/>
      <c r="P98" s="141"/>
      <c r="Q98" s="141"/>
      <c r="R98" s="142"/>
      <c r="S98" s="136"/>
    </row>
    <row r="99" spans="1:19" ht="48" customHeight="1" x14ac:dyDescent="0.25">
      <c r="A99" s="168"/>
      <c r="B99" s="103"/>
      <c r="C99" s="140"/>
      <c r="D99" s="130"/>
      <c r="E99" s="132"/>
      <c r="F99" s="132"/>
      <c r="G99" s="132"/>
      <c r="H99" s="132"/>
      <c r="I99" s="132"/>
      <c r="J99" s="132"/>
      <c r="K99" s="132"/>
      <c r="L99" s="132"/>
      <c r="M99" s="132"/>
      <c r="N99" s="141"/>
      <c r="O99" s="141"/>
      <c r="P99" s="141"/>
      <c r="Q99" s="141"/>
      <c r="R99" s="142"/>
      <c r="S99" s="136"/>
    </row>
    <row r="100" spans="1:19" ht="57" customHeight="1" x14ac:dyDescent="0.25">
      <c r="A100" s="168"/>
      <c r="B100" s="103"/>
      <c r="C100" s="140"/>
      <c r="D100" s="130"/>
      <c r="E100" s="132"/>
      <c r="F100" s="132"/>
      <c r="G100" s="132"/>
      <c r="H100" s="132"/>
      <c r="I100" s="132"/>
      <c r="J100" s="132"/>
      <c r="K100" s="132"/>
      <c r="L100" s="132"/>
      <c r="M100" s="132"/>
      <c r="N100" s="141"/>
      <c r="O100" s="141"/>
      <c r="P100" s="141"/>
      <c r="Q100" s="141"/>
      <c r="R100" s="142"/>
      <c r="S100" s="147"/>
    </row>
    <row r="101" spans="1:19" ht="61.5" customHeight="1" x14ac:dyDescent="0.25">
      <c r="A101" s="168"/>
      <c r="B101" s="103"/>
      <c r="C101" s="140"/>
      <c r="D101" s="130"/>
      <c r="E101" s="132"/>
      <c r="F101" s="132"/>
      <c r="G101" s="132"/>
      <c r="H101" s="132"/>
      <c r="I101" s="132"/>
      <c r="J101" s="132"/>
      <c r="K101" s="132"/>
      <c r="L101" s="132"/>
      <c r="M101" s="132"/>
      <c r="N101" s="132"/>
      <c r="O101" s="141"/>
      <c r="P101" s="141"/>
      <c r="Q101" s="141"/>
      <c r="R101" s="142"/>
      <c r="S101" s="155"/>
    </row>
    <row r="102" spans="1:19" x14ac:dyDescent="0.25">
      <c r="A102" s="168"/>
      <c r="B102" s="103"/>
      <c r="C102" s="140"/>
      <c r="D102" s="130"/>
      <c r="E102" s="132"/>
      <c r="F102" s="132"/>
      <c r="G102" s="132"/>
      <c r="H102" s="132"/>
      <c r="I102" s="132"/>
      <c r="J102" s="132"/>
      <c r="K102" s="132"/>
      <c r="L102" s="132"/>
      <c r="M102" s="132"/>
      <c r="N102" s="132"/>
      <c r="O102" s="141"/>
      <c r="P102" s="141"/>
      <c r="Q102" s="141"/>
      <c r="R102" s="142"/>
      <c r="S102" s="155"/>
    </row>
    <row r="103" spans="1:19" ht="57" customHeight="1" x14ac:dyDescent="0.25">
      <c r="A103" s="168"/>
      <c r="B103" s="103"/>
      <c r="C103" s="140"/>
      <c r="D103" s="130"/>
      <c r="E103" s="132"/>
      <c r="F103" s="132"/>
      <c r="G103" s="132"/>
      <c r="H103" s="132"/>
      <c r="I103" s="132"/>
      <c r="J103" s="132"/>
      <c r="K103" s="132"/>
      <c r="L103" s="132"/>
      <c r="M103" s="132"/>
      <c r="N103" s="132"/>
      <c r="O103" s="141"/>
      <c r="P103" s="141"/>
      <c r="Q103" s="141"/>
      <c r="R103" s="142"/>
      <c r="S103" s="155"/>
    </row>
    <row r="104" spans="1:19" ht="116.25" customHeight="1" x14ac:dyDescent="0.25">
      <c r="A104" s="168"/>
      <c r="B104" s="103"/>
      <c r="C104" s="140"/>
      <c r="D104" s="130"/>
      <c r="E104" s="132"/>
      <c r="F104" s="132"/>
      <c r="G104" s="132"/>
      <c r="H104" s="132"/>
      <c r="I104" s="132"/>
      <c r="J104" s="132"/>
      <c r="K104" s="132"/>
      <c r="L104" s="132"/>
      <c r="M104" s="132"/>
      <c r="N104" s="132"/>
      <c r="O104" s="141"/>
      <c r="P104" s="141"/>
      <c r="Q104" s="141"/>
      <c r="R104" s="142"/>
      <c r="S104" s="155"/>
    </row>
    <row r="105" spans="1:19" ht="63" customHeight="1" x14ac:dyDescent="0.25">
      <c r="A105" s="168"/>
      <c r="B105" s="103"/>
      <c r="C105" s="140"/>
      <c r="D105" s="130"/>
      <c r="E105" s="156"/>
      <c r="F105" s="132"/>
      <c r="G105" s="132"/>
      <c r="H105" s="132"/>
      <c r="I105" s="132"/>
      <c r="J105" s="132"/>
      <c r="K105" s="132"/>
      <c r="L105" s="132"/>
      <c r="M105" s="132"/>
      <c r="N105" s="132"/>
      <c r="O105" s="141"/>
      <c r="P105" s="141"/>
      <c r="Q105" s="141"/>
      <c r="R105" s="142"/>
      <c r="S105" s="155"/>
    </row>
    <row r="106" spans="1:19" ht="67.5" customHeight="1" x14ac:dyDescent="0.25">
      <c r="A106" s="168"/>
      <c r="B106" s="103"/>
      <c r="C106" s="140"/>
      <c r="D106" s="130"/>
      <c r="E106" s="132"/>
      <c r="F106" s="132"/>
      <c r="G106" s="132"/>
      <c r="H106" s="132"/>
      <c r="I106" s="132"/>
      <c r="J106" s="132"/>
      <c r="K106" s="132"/>
      <c r="L106" s="132"/>
      <c r="M106" s="132"/>
      <c r="N106" s="132"/>
      <c r="O106" s="141"/>
      <c r="P106" s="141"/>
      <c r="Q106" s="141"/>
      <c r="R106" s="142"/>
      <c r="S106" s="155"/>
    </row>
    <row r="107" spans="1:19" ht="66" customHeight="1" x14ac:dyDescent="0.25">
      <c r="A107" s="168"/>
      <c r="B107" s="103"/>
      <c r="C107" s="140"/>
      <c r="D107" s="130"/>
      <c r="E107" s="132"/>
      <c r="F107" s="132"/>
      <c r="G107" s="132"/>
      <c r="H107" s="132"/>
      <c r="I107" s="132"/>
      <c r="J107" s="132"/>
      <c r="K107" s="132"/>
      <c r="L107" s="132"/>
      <c r="M107" s="132"/>
      <c r="N107" s="132"/>
      <c r="O107" s="141"/>
      <c r="P107" s="141"/>
      <c r="Q107" s="141"/>
      <c r="R107" s="142"/>
      <c r="S107" s="155"/>
    </row>
    <row r="108" spans="1:19" ht="52.5" customHeight="1" x14ac:dyDescent="0.25">
      <c r="A108" s="168"/>
      <c r="B108" s="103"/>
      <c r="C108" s="140"/>
      <c r="D108" s="130"/>
      <c r="E108" s="132"/>
      <c r="F108" s="132"/>
      <c r="G108" s="132"/>
      <c r="H108" s="132"/>
      <c r="I108" s="132"/>
      <c r="J108" s="132"/>
      <c r="K108" s="132"/>
      <c r="L108" s="132"/>
      <c r="M108" s="132"/>
      <c r="N108" s="132"/>
      <c r="O108" s="141"/>
      <c r="P108" s="141"/>
      <c r="Q108" s="141"/>
      <c r="R108" s="142"/>
      <c r="S108" s="155"/>
    </row>
    <row r="109" spans="1:19" ht="54" customHeight="1" x14ac:dyDescent="0.25">
      <c r="A109" s="168"/>
      <c r="B109" s="103"/>
      <c r="C109" s="140"/>
      <c r="D109" s="130"/>
      <c r="E109" s="132"/>
      <c r="F109" s="132"/>
      <c r="G109" s="132"/>
      <c r="H109" s="132"/>
      <c r="I109" s="132"/>
      <c r="J109" s="132"/>
      <c r="K109" s="132"/>
      <c r="L109" s="132"/>
      <c r="M109" s="132"/>
      <c r="N109" s="132"/>
      <c r="O109" s="141"/>
      <c r="P109" s="141"/>
      <c r="Q109" s="141"/>
      <c r="R109" s="142"/>
      <c r="S109" s="155"/>
    </row>
    <row r="110" spans="1:19" ht="43.5" customHeight="1" x14ac:dyDescent="0.25">
      <c r="A110" s="168"/>
      <c r="B110" s="103"/>
      <c r="C110" s="140"/>
      <c r="D110" s="130"/>
      <c r="E110" s="132"/>
      <c r="F110" s="132"/>
      <c r="G110" s="132"/>
      <c r="H110" s="132"/>
      <c r="I110" s="132"/>
      <c r="J110" s="132"/>
      <c r="K110" s="132"/>
      <c r="L110" s="132"/>
      <c r="M110" s="132"/>
      <c r="N110" s="132"/>
      <c r="O110" s="141"/>
      <c r="P110" s="141"/>
      <c r="Q110" s="141"/>
      <c r="R110" s="142"/>
      <c r="S110" s="155"/>
    </row>
    <row r="111" spans="1:19" ht="64.5" customHeight="1" x14ac:dyDescent="0.25">
      <c r="A111" s="168"/>
      <c r="B111" s="103"/>
      <c r="C111" s="140"/>
      <c r="D111" s="130"/>
      <c r="E111" s="132"/>
      <c r="F111" s="132"/>
      <c r="G111" s="132"/>
      <c r="H111" s="132"/>
      <c r="I111" s="132"/>
      <c r="J111" s="132"/>
      <c r="K111" s="132"/>
      <c r="L111" s="132"/>
      <c r="M111" s="132"/>
      <c r="N111" s="132"/>
      <c r="O111" s="141"/>
      <c r="P111" s="141"/>
      <c r="Q111" s="141"/>
      <c r="R111" s="142"/>
      <c r="S111" s="155"/>
    </row>
    <row r="112" spans="1:19" ht="47.25" customHeight="1" x14ac:dyDescent="0.25">
      <c r="A112" s="168"/>
      <c r="B112" s="103"/>
      <c r="C112" s="140"/>
      <c r="D112" s="130"/>
      <c r="E112" s="132"/>
      <c r="F112" s="132"/>
      <c r="G112" s="132"/>
      <c r="H112" s="132"/>
      <c r="I112" s="132"/>
      <c r="J112" s="132"/>
      <c r="K112" s="132"/>
      <c r="L112" s="132"/>
      <c r="M112" s="132"/>
      <c r="N112" s="132"/>
      <c r="O112" s="141"/>
      <c r="P112" s="141"/>
      <c r="Q112" s="141"/>
      <c r="R112" s="142"/>
      <c r="S112" s="155"/>
    </row>
    <row r="113" spans="1:19" ht="53.25" customHeight="1" x14ac:dyDescent="0.25">
      <c r="A113" s="168"/>
      <c r="B113" s="103"/>
      <c r="C113" s="140"/>
      <c r="D113" s="130"/>
      <c r="E113" s="132"/>
      <c r="F113" s="132"/>
      <c r="G113" s="132"/>
      <c r="H113" s="132"/>
      <c r="I113" s="132"/>
      <c r="J113" s="132"/>
      <c r="K113" s="132"/>
      <c r="L113" s="132"/>
      <c r="M113" s="132"/>
      <c r="N113" s="132"/>
      <c r="O113" s="141"/>
      <c r="P113" s="141"/>
      <c r="Q113" s="141"/>
      <c r="R113" s="142"/>
      <c r="S113" s="155"/>
    </row>
    <row r="114" spans="1:19" ht="59.25" customHeight="1" x14ac:dyDescent="0.25">
      <c r="A114" s="168"/>
      <c r="B114" s="103"/>
      <c r="C114" s="140"/>
      <c r="D114" s="130"/>
      <c r="E114" s="132"/>
      <c r="F114" s="132"/>
      <c r="G114" s="132"/>
      <c r="H114" s="132"/>
      <c r="I114" s="132"/>
      <c r="J114" s="132"/>
      <c r="K114" s="132"/>
      <c r="L114" s="132"/>
      <c r="M114" s="132"/>
      <c r="N114" s="132"/>
      <c r="O114" s="141"/>
      <c r="P114" s="141"/>
      <c r="Q114" s="141"/>
      <c r="R114" s="142"/>
      <c r="S114" s="155"/>
    </row>
    <row r="115" spans="1:19" ht="51" customHeight="1" x14ac:dyDescent="0.25">
      <c r="A115" s="168"/>
      <c r="B115" s="103"/>
      <c r="C115" s="140"/>
      <c r="D115" s="130"/>
      <c r="E115" s="132"/>
      <c r="F115" s="132"/>
      <c r="G115" s="132"/>
      <c r="H115" s="132"/>
      <c r="I115" s="132"/>
      <c r="J115" s="132"/>
      <c r="K115" s="132"/>
      <c r="L115" s="132"/>
      <c r="M115" s="132"/>
      <c r="N115" s="132"/>
      <c r="O115" s="141"/>
      <c r="P115" s="141"/>
      <c r="Q115" s="141"/>
      <c r="R115" s="142"/>
      <c r="S115" s="155"/>
    </row>
    <row r="116" spans="1:19" ht="75.75" customHeight="1" x14ac:dyDescent="0.25">
      <c r="A116" s="168"/>
      <c r="B116" s="103"/>
      <c r="C116" s="140"/>
      <c r="D116" s="130"/>
      <c r="E116" s="132"/>
      <c r="F116" s="132"/>
      <c r="G116" s="132"/>
      <c r="H116" s="132"/>
      <c r="I116" s="132"/>
      <c r="J116" s="132"/>
      <c r="K116" s="132"/>
      <c r="L116" s="132"/>
      <c r="M116" s="132"/>
      <c r="N116" s="132"/>
      <c r="O116" s="141"/>
      <c r="P116" s="141"/>
      <c r="Q116" s="141"/>
      <c r="R116" s="142"/>
      <c r="S116" s="155"/>
    </row>
    <row r="117" spans="1:19" ht="39" customHeight="1" x14ac:dyDescent="0.25">
      <c r="A117" s="168"/>
      <c r="B117" s="103"/>
      <c r="C117" s="140"/>
      <c r="D117" s="130"/>
      <c r="E117" s="132"/>
      <c r="F117" s="132"/>
      <c r="G117" s="132"/>
      <c r="H117" s="132"/>
      <c r="I117" s="132"/>
      <c r="J117" s="132"/>
      <c r="K117" s="132"/>
      <c r="L117" s="132"/>
      <c r="M117" s="132"/>
      <c r="N117" s="132"/>
      <c r="O117" s="141"/>
      <c r="P117" s="141"/>
      <c r="Q117" s="141"/>
      <c r="R117" s="142"/>
      <c r="S117" s="155"/>
    </row>
    <row r="118" spans="1:19" ht="60.75" customHeight="1" x14ac:dyDescent="0.25">
      <c r="A118" s="168"/>
      <c r="B118" s="103"/>
      <c r="C118" s="140"/>
      <c r="D118" s="130"/>
      <c r="E118" s="132"/>
      <c r="F118" s="132"/>
      <c r="G118" s="132"/>
      <c r="H118" s="132"/>
      <c r="I118" s="132"/>
      <c r="J118" s="132"/>
      <c r="K118" s="132"/>
      <c r="L118" s="132"/>
      <c r="M118" s="132"/>
      <c r="N118" s="132"/>
      <c r="O118" s="141"/>
      <c r="P118" s="141"/>
      <c r="Q118" s="141"/>
      <c r="R118" s="142"/>
      <c r="S118" s="155"/>
    </row>
    <row r="119" spans="1:19" ht="96" customHeight="1" x14ac:dyDescent="0.25">
      <c r="A119" s="168"/>
      <c r="B119" s="103"/>
      <c r="C119" s="140"/>
      <c r="D119" s="130"/>
      <c r="E119" s="132"/>
      <c r="F119" s="132"/>
      <c r="G119" s="132"/>
      <c r="H119" s="132"/>
      <c r="I119" s="132"/>
      <c r="J119" s="132"/>
      <c r="K119" s="132"/>
      <c r="L119" s="132"/>
      <c r="M119" s="132"/>
      <c r="N119" s="132"/>
      <c r="O119" s="141"/>
      <c r="P119" s="141"/>
      <c r="Q119" s="141"/>
      <c r="R119" s="142"/>
      <c r="S119" s="155"/>
    </row>
    <row r="120" spans="1:19" ht="92.25" customHeight="1" x14ac:dyDescent="0.25">
      <c r="A120" s="168"/>
      <c r="B120" s="103"/>
      <c r="C120" s="140"/>
      <c r="D120" s="130"/>
      <c r="E120" s="132"/>
      <c r="F120" s="132"/>
      <c r="G120" s="132"/>
      <c r="H120" s="132"/>
      <c r="I120" s="132"/>
      <c r="J120" s="132"/>
      <c r="K120" s="132"/>
      <c r="L120" s="132"/>
      <c r="M120" s="132"/>
      <c r="N120" s="132"/>
      <c r="O120" s="141"/>
      <c r="P120" s="141"/>
      <c r="Q120" s="141"/>
      <c r="R120" s="142"/>
      <c r="S120" s="155"/>
    </row>
    <row r="121" spans="1:19" ht="69" customHeight="1" x14ac:dyDescent="0.25">
      <c r="A121" s="168"/>
      <c r="B121" s="103"/>
      <c r="C121" s="140"/>
      <c r="D121" s="130"/>
      <c r="E121" s="132"/>
      <c r="F121" s="132"/>
      <c r="G121" s="132"/>
      <c r="H121" s="132"/>
      <c r="I121" s="132"/>
      <c r="J121" s="132"/>
      <c r="K121" s="132"/>
      <c r="L121" s="132"/>
      <c r="M121" s="132"/>
      <c r="N121" s="132"/>
      <c r="O121" s="141"/>
      <c r="P121" s="141"/>
      <c r="Q121" s="141"/>
      <c r="R121" s="142"/>
      <c r="S121" s="155"/>
    </row>
    <row r="122" spans="1:19" x14ac:dyDescent="0.25">
      <c r="A122" s="168"/>
      <c r="B122" s="103"/>
      <c r="C122" s="140"/>
      <c r="D122" s="130"/>
      <c r="E122" s="132"/>
      <c r="F122" s="132"/>
      <c r="G122" s="132"/>
      <c r="H122" s="132"/>
      <c r="I122" s="132"/>
      <c r="J122" s="132"/>
      <c r="K122" s="132"/>
      <c r="L122" s="132"/>
      <c r="M122" s="132"/>
      <c r="N122" s="132"/>
      <c r="O122" s="141"/>
      <c r="P122" s="141"/>
      <c r="Q122" s="141"/>
      <c r="R122" s="142"/>
      <c r="S122" s="155"/>
    </row>
    <row r="123" spans="1:19" ht="31.5" customHeight="1" x14ac:dyDescent="0.25">
      <c r="A123" s="168"/>
      <c r="B123" s="103"/>
      <c r="C123" s="140"/>
      <c r="D123" s="130"/>
      <c r="E123" s="132"/>
      <c r="F123" s="132"/>
      <c r="G123" s="132"/>
      <c r="H123" s="132"/>
      <c r="I123" s="132"/>
      <c r="J123" s="132"/>
      <c r="K123" s="132"/>
      <c r="L123" s="132"/>
      <c r="M123" s="132"/>
      <c r="N123" s="132"/>
      <c r="O123" s="141"/>
      <c r="P123" s="141"/>
      <c r="Q123" s="141"/>
      <c r="R123" s="142"/>
      <c r="S123" s="155"/>
    </row>
    <row r="124" spans="1:19" ht="93.75" customHeight="1" x14ac:dyDescent="0.25">
      <c r="A124" s="168"/>
      <c r="B124" s="103"/>
      <c r="C124" s="140"/>
      <c r="D124" s="130"/>
      <c r="E124" s="132"/>
      <c r="F124" s="132"/>
      <c r="G124" s="132"/>
      <c r="H124" s="132"/>
      <c r="I124" s="132"/>
      <c r="J124" s="132"/>
      <c r="K124" s="132"/>
      <c r="L124" s="132"/>
      <c r="M124" s="132"/>
      <c r="N124" s="132"/>
      <c r="O124" s="141"/>
      <c r="P124" s="141"/>
      <c r="Q124" s="141"/>
      <c r="R124" s="142"/>
      <c r="S124" s="155"/>
    </row>
    <row r="125" spans="1:19" x14ac:dyDescent="0.25">
      <c r="A125" s="168"/>
      <c r="B125" s="103"/>
      <c r="C125" s="140"/>
      <c r="D125" s="130"/>
      <c r="E125" s="132"/>
      <c r="F125" s="132"/>
      <c r="G125" s="132"/>
      <c r="H125" s="132"/>
      <c r="I125" s="132"/>
      <c r="J125" s="132"/>
      <c r="K125" s="132"/>
      <c r="L125" s="132"/>
      <c r="M125" s="132"/>
      <c r="N125" s="132"/>
      <c r="O125" s="141"/>
      <c r="P125" s="141"/>
      <c r="Q125" s="141"/>
      <c r="R125" s="142"/>
      <c r="S125" s="155"/>
    </row>
    <row r="126" spans="1:19" ht="35.25" customHeight="1" x14ac:dyDescent="0.25">
      <c r="A126" s="168"/>
      <c r="B126" s="103"/>
      <c r="C126" s="140"/>
      <c r="D126" s="130"/>
      <c r="E126" s="132"/>
      <c r="F126" s="132"/>
      <c r="G126" s="132"/>
      <c r="H126" s="132"/>
      <c r="I126" s="132"/>
      <c r="J126" s="132"/>
      <c r="K126" s="132"/>
      <c r="L126" s="132"/>
      <c r="M126" s="132"/>
      <c r="N126" s="132"/>
      <c r="O126" s="141"/>
      <c r="P126" s="141"/>
      <c r="Q126" s="141"/>
      <c r="R126" s="142"/>
      <c r="S126" s="155"/>
    </row>
    <row r="127" spans="1:19" ht="34.5" customHeight="1" x14ac:dyDescent="0.25">
      <c r="A127" s="168"/>
      <c r="B127" s="103"/>
      <c r="C127" s="140"/>
      <c r="D127" s="130"/>
      <c r="E127" s="132"/>
      <c r="F127" s="132"/>
      <c r="G127" s="132"/>
      <c r="H127" s="132"/>
      <c r="I127" s="132"/>
      <c r="J127" s="132"/>
      <c r="K127" s="132"/>
      <c r="L127" s="132"/>
      <c r="M127" s="132"/>
      <c r="N127" s="132"/>
      <c r="O127" s="141"/>
      <c r="P127" s="141"/>
      <c r="Q127" s="141"/>
      <c r="R127" s="142"/>
      <c r="S127" s="155"/>
    </row>
    <row r="128" spans="1:19" ht="69" customHeight="1" x14ac:dyDescent="0.25">
      <c r="A128" s="168"/>
      <c r="B128" s="103"/>
      <c r="C128" s="140"/>
      <c r="D128" s="130"/>
      <c r="E128" s="132"/>
      <c r="F128" s="132"/>
      <c r="G128" s="132"/>
      <c r="H128" s="132"/>
      <c r="I128" s="132"/>
      <c r="J128" s="132"/>
      <c r="K128" s="132"/>
      <c r="L128" s="132"/>
      <c r="M128" s="132"/>
      <c r="N128" s="132"/>
      <c r="O128" s="141"/>
      <c r="P128" s="141"/>
      <c r="Q128" s="141"/>
      <c r="R128" s="142"/>
      <c r="S128" s="155"/>
    </row>
    <row r="129" spans="1:19" ht="73.5" customHeight="1" x14ac:dyDescent="0.25">
      <c r="A129" s="168"/>
      <c r="B129" s="103"/>
      <c r="C129" s="140"/>
      <c r="D129" s="130"/>
      <c r="E129" s="132"/>
      <c r="F129" s="132"/>
      <c r="G129" s="132"/>
      <c r="H129" s="132"/>
      <c r="I129" s="132"/>
      <c r="J129" s="132"/>
      <c r="K129" s="132"/>
      <c r="L129" s="132"/>
      <c r="M129" s="132"/>
      <c r="N129" s="132"/>
      <c r="O129" s="141"/>
      <c r="P129" s="141"/>
      <c r="Q129" s="141"/>
      <c r="R129" s="142"/>
      <c r="S129" s="155"/>
    </row>
    <row r="130" spans="1:19" ht="73.5" customHeight="1" x14ac:dyDescent="0.25">
      <c r="A130" s="168"/>
      <c r="B130" s="103"/>
      <c r="C130" s="140"/>
      <c r="D130" s="130"/>
      <c r="E130" s="132"/>
      <c r="F130" s="132"/>
      <c r="G130" s="132"/>
      <c r="H130" s="132"/>
      <c r="I130" s="132"/>
      <c r="J130" s="132"/>
      <c r="K130" s="132"/>
      <c r="L130" s="132"/>
      <c r="M130" s="132"/>
      <c r="N130" s="132"/>
      <c r="O130" s="141"/>
      <c r="P130" s="141"/>
      <c r="Q130" s="141"/>
      <c r="R130" s="142"/>
      <c r="S130" s="155"/>
    </row>
    <row r="131" spans="1:19" ht="56.25" customHeight="1" x14ac:dyDescent="0.25">
      <c r="A131" s="168"/>
      <c r="B131" s="103"/>
      <c r="C131" s="140"/>
      <c r="D131" s="130"/>
      <c r="E131" s="132"/>
      <c r="F131" s="132"/>
      <c r="G131" s="132"/>
      <c r="H131" s="132"/>
      <c r="I131" s="132"/>
      <c r="J131" s="132"/>
      <c r="K131" s="132"/>
      <c r="L131" s="132"/>
      <c r="M131" s="132"/>
      <c r="N131" s="132"/>
      <c r="O131" s="141"/>
      <c r="P131" s="141"/>
      <c r="Q131" s="141"/>
      <c r="R131" s="142"/>
      <c r="S131" s="155"/>
    </row>
    <row r="132" spans="1:19" ht="90" customHeight="1" x14ac:dyDescent="0.25">
      <c r="A132" s="168"/>
      <c r="B132" s="103"/>
      <c r="C132" s="140"/>
      <c r="D132" s="130"/>
      <c r="E132" s="132"/>
      <c r="F132" s="132"/>
      <c r="G132" s="132"/>
      <c r="H132" s="132"/>
      <c r="I132" s="132"/>
      <c r="J132" s="132"/>
      <c r="K132" s="132"/>
      <c r="L132" s="132"/>
      <c r="M132" s="132"/>
      <c r="N132" s="132"/>
      <c r="O132" s="141"/>
      <c r="P132" s="141"/>
      <c r="Q132" s="141"/>
      <c r="R132" s="142"/>
      <c r="S132" s="155"/>
    </row>
    <row r="133" spans="1:19" ht="57.75" customHeight="1" x14ac:dyDescent="0.25">
      <c r="A133" s="168"/>
      <c r="B133" s="103"/>
      <c r="C133" s="140"/>
      <c r="D133" s="130"/>
      <c r="E133" s="132"/>
      <c r="F133" s="132"/>
      <c r="G133" s="132"/>
      <c r="H133" s="132"/>
      <c r="I133" s="132"/>
      <c r="J133" s="132"/>
      <c r="K133" s="132"/>
      <c r="L133" s="132"/>
      <c r="M133" s="132"/>
      <c r="N133" s="132"/>
      <c r="O133" s="141"/>
      <c r="P133" s="141"/>
      <c r="Q133" s="141"/>
      <c r="R133" s="142"/>
      <c r="S133" s="155"/>
    </row>
    <row r="134" spans="1:19" ht="59.25" customHeight="1" x14ac:dyDescent="0.25">
      <c r="A134" s="168"/>
      <c r="B134" s="103"/>
      <c r="C134" s="140"/>
      <c r="D134" s="130"/>
      <c r="E134" s="132"/>
      <c r="F134" s="132"/>
      <c r="G134" s="132"/>
      <c r="H134" s="132"/>
      <c r="I134" s="132"/>
      <c r="J134" s="132"/>
      <c r="K134" s="132"/>
      <c r="L134" s="132"/>
      <c r="M134" s="132"/>
      <c r="N134" s="132"/>
      <c r="O134" s="141"/>
      <c r="P134" s="141"/>
      <c r="Q134" s="141"/>
      <c r="R134" s="142"/>
      <c r="S134" s="155"/>
    </row>
    <row r="135" spans="1:19" ht="48.75" customHeight="1" thickBot="1" x14ac:dyDescent="0.3">
      <c r="A135" s="175"/>
      <c r="B135" s="170"/>
      <c r="C135" s="171"/>
      <c r="D135" s="176"/>
      <c r="E135" s="172"/>
      <c r="F135" s="172"/>
      <c r="G135" s="172"/>
      <c r="H135" s="172"/>
      <c r="I135" s="172"/>
      <c r="J135" s="172"/>
      <c r="K135" s="172"/>
      <c r="L135" s="172"/>
      <c r="M135" s="172"/>
      <c r="N135" s="172"/>
      <c r="O135" s="173"/>
      <c r="P135" s="173"/>
      <c r="Q135" s="173"/>
      <c r="R135" s="174"/>
      <c r="S135" s="177"/>
    </row>
    <row r="136" spans="1:19" ht="229.5" customHeight="1" thickBot="1" x14ac:dyDescent="0.3">
      <c r="A136" s="178"/>
      <c r="B136" s="179"/>
      <c r="C136" s="180"/>
      <c r="D136" s="181"/>
      <c r="E136" s="182"/>
      <c r="F136" s="182"/>
      <c r="G136" s="182"/>
      <c r="H136" s="182"/>
      <c r="I136" s="182"/>
      <c r="J136" s="182"/>
      <c r="K136" s="182"/>
      <c r="L136" s="183"/>
      <c r="M136" s="182"/>
      <c r="N136" s="183"/>
      <c r="O136" s="183"/>
      <c r="P136" s="183"/>
      <c r="Q136" s="183"/>
      <c r="R136" s="184"/>
      <c r="S136" s="185"/>
    </row>
  </sheetData>
  <mergeCells count="11">
    <mergeCell ref="A1:A4"/>
    <mergeCell ref="B1:Q2"/>
    <mergeCell ref="B3:Q4"/>
    <mergeCell ref="N5:R5"/>
    <mergeCell ref="S5:S6"/>
    <mergeCell ref="A5:A6"/>
    <mergeCell ref="B5:B6"/>
    <mergeCell ref="C5:C6"/>
    <mergeCell ref="D5:D6"/>
    <mergeCell ref="E5:J5"/>
    <mergeCell ref="K5:L5"/>
  </mergeCells>
  <conditionalFormatting sqref="L12:L23">
    <cfRule type="cellIs" dxfId="103" priority="26" operator="equal">
      <formula>"Debil"</formula>
    </cfRule>
    <cfRule type="cellIs" dxfId="102" priority="27" operator="equal">
      <formula>"Requiere Mejora"</formula>
    </cfRule>
    <cfRule type="cellIs" dxfId="101" priority="28" operator="equal">
      <formula>"Aceptable"</formula>
    </cfRule>
    <cfRule type="cellIs" dxfId="100" priority="29" operator="equal">
      <formula>"Fuerte"</formula>
    </cfRule>
    <cfRule type="colorScale" priority="30">
      <colorScale>
        <cfvo type="min"/>
        <cfvo type="percentile" val="50"/>
        <cfvo type="max"/>
        <color rgb="FFF8696B"/>
        <color rgb="FFFFEB84"/>
        <color rgb="FF63BE7B"/>
      </colorScale>
    </cfRule>
  </conditionalFormatting>
  <conditionalFormatting sqref="L25:L32">
    <cfRule type="cellIs" dxfId="99" priority="16" operator="equal">
      <formula>"Debil"</formula>
    </cfRule>
    <cfRule type="cellIs" dxfId="98" priority="17" operator="equal">
      <formula>"Requiere Mejora"</formula>
    </cfRule>
    <cfRule type="cellIs" dxfId="97" priority="18" operator="equal">
      <formula>"Aceptable"</formula>
    </cfRule>
    <cfRule type="cellIs" dxfId="96" priority="19" operator="equal">
      <formula>"Fuerte"</formula>
    </cfRule>
    <cfRule type="colorScale" priority="20">
      <colorScale>
        <cfvo type="min"/>
        <cfvo type="percentile" val="50"/>
        <cfvo type="max"/>
        <color rgb="FFF8696B"/>
        <color rgb="FFFFEB84"/>
        <color rgb="FF63BE7B"/>
      </colorScale>
    </cfRule>
  </conditionalFormatting>
  <conditionalFormatting sqref="L33">
    <cfRule type="cellIs" dxfId="95" priority="11" operator="equal">
      <formula>"Debil"</formula>
    </cfRule>
    <cfRule type="cellIs" dxfId="94" priority="12" operator="equal">
      <formula>"Requiere Mejora"</formula>
    </cfRule>
    <cfRule type="cellIs" dxfId="93" priority="13" operator="equal">
      <formula>"Aceptable"</formula>
    </cfRule>
    <cfRule type="cellIs" dxfId="92" priority="14" operator="equal">
      <formula>"Fuerte"</formula>
    </cfRule>
    <cfRule type="colorScale" priority="15">
      <colorScale>
        <cfvo type="min"/>
        <cfvo type="percentile" val="50"/>
        <cfvo type="max"/>
        <color rgb="FFF8696B"/>
        <color rgb="FFFFEB84"/>
        <color rgb="FF63BE7B"/>
      </colorScale>
    </cfRule>
  </conditionalFormatting>
  <conditionalFormatting sqref="L24">
    <cfRule type="cellIs" dxfId="91" priority="6" operator="equal">
      <formula>"Debil"</formula>
    </cfRule>
    <cfRule type="cellIs" dxfId="90" priority="7" operator="equal">
      <formula>"Requiere Mejora"</formula>
    </cfRule>
    <cfRule type="cellIs" dxfId="89" priority="8" operator="equal">
      <formula>"Aceptable"</formula>
    </cfRule>
    <cfRule type="cellIs" dxfId="88" priority="9" operator="equal">
      <formula>"Fuerte"</formula>
    </cfRule>
    <cfRule type="colorScale" priority="10">
      <colorScale>
        <cfvo type="min"/>
        <cfvo type="percentile" val="50"/>
        <cfvo type="max"/>
        <color rgb="FFF8696B"/>
        <color rgb="FFFFEB84"/>
        <color rgb="FF63BE7B"/>
      </colorScale>
    </cfRule>
  </conditionalFormatting>
  <conditionalFormatting sqref="L34:L136">
    <cfRule type="cellIs" dxfId="87" priority="170" operator="equal">
      <formula>"Debil"</formula>
    </cfRule>
    <cfRule type="cellIs" dxfId="86" priority="171" operator="equal">
      <formula>"Requiere Mejora"</formula>
    </cfRule>
    <cfRule type="cellIs" dxfId="85" priority="172" operator="equal">
      <formula>"Aceptable"</formula>
    </cfRule>
    <cfRule type="cellIs" dxfId="84" priority="173" operator="equal">
      <formula>"Fuerte"</formula>
    </cfRule>
    <cfRule type="colorScale" priority="174">
      <colorScale>
        <cfvo type="min"/>
        <cfvo type="percentile" val="50"/>
        <cfvo type="max"/>
        <color rgb="FFF8696B"/>
        <color rgb="FFFFEB84"/>
        <color rgb="FF63BE7B"/>
      </colorScale>
    </cfRule>
  </conditionalFormatting>
  <conditionalFormatting sqref="L7:L11">
    <cfRule type="cellIs" dxfId="83" priority="1" operator="equal">
      <formula>"Debil"</formula>
    </cfRule>
    <cfRule type="cellIs" dxfId="82" priority="2" operator="equal">
      <formula>"Requiere Mejora"</formula>
    </cfRule>
    <cfRule type="cellIs" dxfId="81" priority="3" operator="equal">
      <formula>"Aceptable"</formula>
    </cfRule>
    <cfRule type="cellIs" dxfId="80" priority="4" operator="equal">
      <formula>"Fuerte"</formula>
    </cfRule>
    <cfRule type="colorScale" priority="5">
      <colorScale>
        <cfvo type="min"/>
        <cfvo type="percentile" val="50"/>
        <cfvo type="max"/>
        <color rgb="FFF8696B"/>
        <color rgb="FFFFEB84"/>
        <color rgb="FF63BE7B"/>
      </colorScale>
    </cfRule>
  </conditionalFormatting>
  <dataValidations count="6">
    <dataValidation type="list" allowBlank="1" showInputMessage="1" showErrorMessage="1" sqref="A92:A100" xr:uid="{910B5CB2-55FA-4E59-B068-146B5D2E2AFF}">
      <formula1>$AG$7:$AG$20</formula1>
    </dataValidation>
    <dataValidation type="list" allowBlank="1" showInputMessage="1" showErrorMessage="1" sqref="A61:A91" xr:uid="{67A39A0F-0145-4E95-8579-70E943D74962}">
      <formula1>$AG$7:$AG$19</formula1>
    </dataValidation>
    <dataValidation type="list" allowBlank="1" showInputMessage="1" showErrorMessage="1" sqref="A28:A32" xr:uid="{AF1AB41C-5955-4BDA-BC7F-6DD6773D5AB9}">
      <formula1>$AF$12:$AF$26</formula1>
    </dataValidation>
    <dataValidation type="list" allowBlank="1" showInputMessage="1" showErrorMessage="1" sqref="A24:A27 A33" xr:uid="{D0484DEF-9C29-4ED2-B194-5E8843B345C9}">
      <formula1>$AF$13:$AF$27</formula1>
    </dataValidation>
    <dataValidation type="list" allowBlank="1" showInputMessage="1" showErrorMessage="1" sqref="A13:A23 A34:A60 A7:A11" xr:uid="{572541C2-C3A6-43B4-B06D-1897C043937A}">
      <formula1>$AG$7:$AG$18</formula1>
    </dataValidation>
    <dataValidation type="list" allowBlank="1" showInputMessage="1" showErrorMessage="1" sqref="L7:L136" xr:uid="{2730E0E8-208D-4045-9E4D-9DB8D7D4A912}">
      <formula1>$AF$7:$AF$10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workbookViewId="0">
      <selection activeCell="A7" sqref="A7"/>
    </sheetView>
  </sheetViews>
  <sheetFormatPr baseColWidth="10" defaultRowHeight="15" x14ac:dyDescent="0.25"/>
  <cols>
    <col min="1" max="1" width="16.7109375" customWidth="1"/>
    <col min="2" max="2" width="24" customWidth="1"/>
    <col min="3" max="3" width="32.28515625" customWidth="1"/>
    <col min="4" max="4" width="29.28515625" customWidth="1"/>
    <col min="5" max="5" width="25.28515625" customWidth="1"/>
  </cols>
  <sheetData>
    <row r="1" spans="1:8" x14ac:dyDescent="0.25">
      <c r="A1" s="567"/>
      <c r="B1" s="582" t="s">
        <v>172</v>
      </c>
      <c r="C1" s="582"/>
      <c r="D1" s="157" t="s">
        <v>43</v>
      </c>
      <c r="E1" s="158" t="s">
        <v>44</v>
      </c>
    </row>
    <row r="2" spans="1:8" x14ac:dyDescent="0.25">
      <c r="A2" s="567"/>
      <c r="B2" s="582"/>
      <c r="C2" s="582"/>
      <c r="D2" s="157" t="s">
        <v>173</v>
      </c>
      <c r="E2" s="159" t="s">
        <v>174</v>
      </c>
    </row>
    <row r="3" spans="1:8" x14ac:dyDescent="0.25">
      <c r="A3" s="567"/>
      <c r="B3" s="583" t="s">
        <v>177</v>
      </c>
      <c r="C3" s="583"/>
      <c r="D3" s="157" t="s">
        <v>46</v>
      </c>
      <c r="E3" s="160">
        <v>43872</v>
      </c>
    </row>
    <row r="4" spans="1:8" x14ac:dyDescent="0.25">
      <c r="A4" s="567"/>
      <c r="B4" s="583"/>
      <c r="C4" s="583"/>
      <c r="D4" s="157" t="s">
        <v>47</v>
      </c>
      <c r="E4" s="158" t="s">
        <v>180</v>
      </c>
    </row>
    <row r="5" spans="1:8" x14ac:dyDescent="0.25">
      <c r="A5" s="580" t="s">
        <v>5</v>
      </c>
      <c r="B5" s="580"/>
      <c r="C5" s="580"/>
      <c r="D5" s="580"/>
      <c r="E5" s="580"/>
    </row>
    <row r="6" spans="1:8" x14ac:dyDescent="0.25">
      <c r="A6" s="109" t="s">
        <v>132</v>
      </c>
      <c r="B6" s="110" t="s">
        <v>67</v>
      </c>
      <c r="C6" s="111" t="s">
        <v>21</v>
      </c>
      <c r="D6" s="112" t="s">
        <v>15</v>
      </c>
      <c r="E6" s="113" t="s">
        <v>133</v>
      </c>
    </row>
    <row r="7" spans="1:8" x14ac:dyDescent="0.25">
      <c r="A7" s="114">
        <f>COUNTIF('Mapa de riesgos'!G7:G135,"Bajo")</f>
        <v>22</v>
      </c>
      <c r="B7" s="115">
        <f>COUNTIF('Mapa de riesgos'!G7:G135,"Moderado ")</f>
        <v>42</v>
      </c>
      <c r="C7" s="116">
        <f>COUNTIF('Mapa de riesgos'!G7:G135,"Por encima del promedio")</f>
        <v>27</v>
      </c>
      <c r="D7" s="117">
        <f>COUNTIF('Mapa de riesgos'!G7:G135,"Alto")</f>
        <v>37</v>
      </c>
      <c r="E7" s="113">
        <f>SUM(A7:D7)</f>
        <v>128</v>
      </c>
    </row>
    <row r="9" spans="1:8" x14ac:dyDescent="0.25">
      <c r="A9" s="580" t="s">
        <v>134</v>
      </c>
      <c r="B9" s="580"/>
      <c r="C9" s="580"/>
      <c r="D9" s="580"/>
      <c r="E9" s="580"/>
    </row>
    <row r="10" spans="1:8" x14ac:dyDescent="0.25">
      <c r="A10" s="109" t="s">
        <v>132</v>
      </c>
      <c r="B10" s="110" t="s">
        <v>67</v>
      </c>
      <c r="C10" s="111" t="s">
        <v>21</v>
      </c>
      <c r="D10" s="112" t="s">
        <v>15</v>
      </c>
      <c r="E10" s="113" t="s">
        <v>133</v>
      </c>
    </row>
    <row r="11" spans="1:8" x14ac:dyDescent="0.25">
      <c r="A11" s="114">
        <f>COUNTIF('Mapa de riesgos'!M7:M135,"Bajo")</f>
        <v>24</v>
      </c>
      <c r="B11" s="115">
        <f>COUNTIF('Mapa de riesgos'!M7:M135,"Moderado ")</f>
        <v>30</v>
      </c>
      <c r="C11" s="116">
        <f>COUNTIF('Mapa de riesgos'!M7:M135,"Por encima del promedio")</f>
        <v>39</v>
      </c>
      <c r="D11" s="117">
        <f>COUNTIF('Mapa de riesgos'!M7:M135,"Alto")</f>
        <v>35</v>
      </c>
      <c r="E11" s="113">
        <f>SUM(A11:D11)</f>
        <v>128</v>
      </c>
    </row>
    <row r="14" spans="1:8" ht="15" customHeight="1" x14ac:dyDescent="0.25">
      <c r="A14" s="581" t="s">
        <v>137</v>
      </c>
      <c r="B14" s="581"/>
      <c r="C14" s="581"/>
      <c r="D14" s="581"/>
      <c r="E14" s="581"/>
    </row>
    <row r="15" spans="1:8" ht="38.25" x14ac:dyDescent="0.25">
      <c r="A15" s="169" t="s">
        <v>135</v>
      </c>
      <c r="B15" s="169" t="s">
        <v>27</v>
      </c>
      <c r="C15" s="169" t="s">
        <v>67</v>
      </c>
      <c r="D15" s="169" t="s">
        <v>21</v>
      </c>
      <c r="E15" s="169" t="s">
        <v>15</v>
      </c>
    </row>
    <row r="16" spans="1:8" ht="51.75" customHeight="1" x14ac:dyDescent="0.25">
      <c r="A16" s="169" t="s">
        <v>23</v>
      </c>
      <c r="B16" s="120"/>
      <c r="C16" s="120"/>
      <c r="D16" s="121"/>
      <c r="E16" s="122"/>
      <c r="H16" s="118"/>
    </row>
    <row r="17" spans="1:7" ht="63" customHeight="1" x14ac:dyDescent="0.25">
      <c r="A17" s="169" t="s">
        <v>16</v>
      </c>
      <c r="B17" s="120"/>
      <c r="C17" s="121"/>
      <c r="D17" s="122"/>
      <c r="E17" s="123"/>
    </row>
    <row r="18" spans="1:7" ht="60" customHeight="1" x14ac:dyDescent="0.25">
      <c r="A18" s="169" t="s">
        <v>85</v>
      </c>
      <c r="B18" s="121"/>
      <c r="C18" s="122"/>
      <c r="D18" s="123"/>
      <c r="E18" s="123"/>
      <c r="G18" t="s">
        <v>136</v>
      </c>
    </row>
    <row r="19" spans="1:7" ht="70.5" customHeight="1" x14ac:dyDescent="0.25">
      <c r="A19" s="169" t="s">
        <v>18</v>
      </c>
      <c r="B19" s="122"/>
      <c r="C19" s="123"/>
      <c r="D19" s="123"/>
      <c r="E19" s="123"/>
    </row>
  </sheetData>
  <mergeCells count="6">
    <mergeCell ref="A5:E5"/>
    <mergeCell ref="A9:E9"/>
    <mergeCell ref="A14:E14"/>
    <mergeCell ref="A1:A4"/>
    <mergeCell ref="B1:C2"/>
    <mergeCell ref="B3:C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5D255-82BA-4D9F-939A-05C19ABD8A95}">
  <sheetPr>
    <tabColor theme="0" tint="-4.9989318521683403E-2"/>
  </sheetPr>
  <dimension ref="A1:AG137"/>
  <sheetViews>
    <sheetView zoomScale="70" zoomScaleNormal="70" workbookViewId="0">
      <pane ySplit="6" topLeftCell="A7" activePane="bottomLeft" state="frozen"/>
      <selection pane="bottomLeft" activeCell="A5" sqref="A5:A6"/>
    </sheetView>
  </sheetViews>
  <sheetFormatPr baseColWidth="10" defaultRowHeight="15" x14ac:dyDescent="0.25"/>
  <cols>
    <col min="1" max="1" width="24.140625" customWidth="1"/>
    <col min="2" max="2" width="38.140625" customWidth="1"/>
    <col min="3" max="3" width="93.7109375" customWidth="1"/>
    <col min="4" max="4" width="39.42578125" customWidth="1"/>
    <col min="5" max="5" width="36.7109375" customWidth="1"/>
    <col min="6" max="6" width="46.7109375" bestFit="1" customWidth="1"/>
    <col min="7" max="7" width="33.140625" bestFit="1" customWidth="1"/>
    <col min="8" max="8" width="28.5703125" customWidth="1"/>
    <col min="9" max="9" width="32.85546875" bestFit="1" customWidth="1"/>
    <col min="10" max="10" width="24.28515625" customWidth="1"/>
    <col min="11" max="11" width="30.5703125" bestFit="1" customWidth="1"/>
    <col min="12" max="12" width="30.7109375" customWidth="1"/>
    <col min="13" max="13" width="23.140625" customWidth="1"/>
    <col min="14" max="14" width="19.85546875" customWidth="1"/>
    <col min="15" max="15" width="19.42578125" customWidth="1"/>
    <col min="16" max="17" width="18.7109375" customWidth="1"/>
    <col min="18" max="18" width="24" customWidth="1"/>
    <col min="19" max="19" width="29.140625" customWidth="1"/>
    <col min="20" max="20" width="17.7109375" customWidth="1"/>
    <col min="32" max="32" width="18.85546875" customWidth="1"/>
    <col min="33" max="33" width="36.42578125" bestFit="1" customWidth="1"/>
  </cols>
  <sheetData>
    <row r="1" spans="1:33" x14ac:dyDescent="0.25">
      <c r="A1" s="567"/>
      <c r="B1" s="568" t="s">
        <v>172</v>
      </c>
      <c r="C1" s="568"/>
      <c r="D1" s="568"/>
      <c r="E1" s="568"/>
      <c r="F1" s="568"/>
      <c r="G1" s="568"/>
      <c r="H1" s="568"/>
      <c r="I1" s="568"/>
      <c r="J1" s="568"/>
      <c r="K1" s="568"/>
      <c r="L1" s="568"/>
      <c r="M1" s="568"/>
      <c r="N1" s="568"/>
      <c r="O1" s="568"/>
      <c r="P1" s="568"/>
      <c r="Q1" s="568"/>
      <c r="R1" s="157" t="s">
        <v>43</v>
      </c>
      <c r="S1" s="158" t="s">
        <v>44</v>
      </c>
    </row>
    <row r="2" spans="1:33" x14ac:dyDescent="0.25">
      <c r="A2" s="567"/>
      <c r="B2" s="568"/>
      <c r="C2" s="568"/>
      <c r="D2" s="568"/>
      <c r="E2" s="568"/>
      <c r="F2" s="568"/>
      <c r="G2" s="568"/>
      <c r="H2" s="568"/>
      <c r="I2" s="568"/>
      <c r="J2" s="568"/>
      <c r="K2" s="568"/>
      <c r="L2" s="568"/>
      <c r="M2" s="568"/>
      <c r="N2" s="568"/>
      <c r="O2" s="568"/>
      <c r="P2" s="568"/>
      <c r="Q2" s="568"/>
      <c r="R2" s="157" t="s">
        <v>173</v>
      </c>
      <c r="S2" s="159" t="s">
        <v>174</v>
      </c>
    </row>
    <row r="3" spans="1:33" x14ac:dyDescent="0.25">
      <c r="A3" s="567"/>
      <c r="B3" s="569" t="s">
        <v>175</v>
      </c>
      <c r="C3" s="569"/>
      <c r="D3" s="569"/>
      <c r="E3" s="569"/>
      <c r="F3" s="569"/>
      <c r="G3" s="569"/>
      <c r="H3" s="569"/>
      <c r="I3" s="569"/>
      <c r="J3" s="569"/>
      <c r="K3" s="569"/>
      <c r="L3" s="569"/>
      <c r="M3" s="569"/>
      <c r="N3" s="569"/>
      <c r="O3" s="569"/>
      <c r="P3" s="569"/>
      <c r="Q3" s="569"/>
      <c r="R3" s="157" t="s">
        <v>46</v>
      </c>
      <c r="S3" s="160">
        <v>43872</v>
      </c>
    </row>
    <row r="4" spans="1:33" ht="29.25" customHeight="1" x14ac:dyDescent="0.25">
      <c r="A4" s="567"/>
      <c r="B4" s="569"/>
      <c r="C4" s="569"/>
      <c r="D4" s="569"/>
      <c r="E4" s="569"/>
      <c r="F4" s="569"/>
      <c r="G4" s="569"/>
      <c r="H4" s="569"/>
      <c r="I4" s="569"/>
      <c r="J4" s="569"/>
      <c r="K4" s="569"/>
      <c r="L4" s="569"/>
      <c r="M4" s="569"/>
      <c r="N4" s="569"/>
      <c r="O4" s="569"/>
      <c r="P4" s="569"/>
      <c r="Q4" s="569"/>
      <c r="R4" s="157" t="s">
        <v>47</v>
      </c>
      <c r="S4" s="158" t="s">
        <v>179</v>
      </c>
    </row>
    <row r="5" spans="1:33" ht="40.5" customHeight="1" thickBot="1" x14ac:dyDescent="0.3">
      <c r="A5" s="573" t="s">
        <v>144</v>
      </c>
      <c r="B5" s="573" t="s">
        <v>145</v>
      </c>
      <c r="C5" s="573" t="s">
        <v>146</v>
      </c>
      <c r="D5" s="575" t="s">
        <v>51</v>
      </c>
      <c r="E5" s="577" t="s">
        <v>147</v>
      </c>
      <c r="F5" s="578"/>
      <c r="G5" s="578"/>
      <c r="H5" s="578"/>
      <c r="I5" s="578"/>
      <c r="J5" s="579"/>
      <c r="K5" s="577" t="s">
        <v>148</v>
      </c>
      <c r="L5" s="579"/>
      <c r="M5" s="191" t="s">
        <v>149</v>
      </c>
      <c r="N5" s="570" t="s">
        <v>150</v>
      </c>
      <c r="O5" s="571"/>
      <c r="P5" s="571"/>
      <c r="Q5" s="571"/>
      <c r="R5" s="572"/>
      <c r="S5" s="573" t="s">
        <v>149</v>
      </c>
    </row>
    <row r="6" spans="1:33" ht="98.25" customHeight="1" thickBot="1" x14ac:dyDescent="0.3">
      <c r="A6" s="573"/>
      <c r="B6" s="573"/>
      <c r="C6" s="573"/>
      <c r="D6" s="575"/>
      <c r="E6" s="162" t="s">
        <v>151</v>
      </c>
      <c r="F6" s="163" t="s">
        <v>152</v>
      </c>
      <c r="G6" s="162" t="s">
        <v>153</v>
      </c>
      <c r="H6" s="162" t="s">
        <v>154</v>
      </c>
      <c r="I6" s="162" t="s">
        <v>155</v>
      </c>
      <c r="J6" s="162" t="s">
        <v>156</v>
      </c>
      <c r="K6" s="162" t="s">
        <v>176</v>
      </c>
      <c r="L6" s="164" t="s">
        <v>157</v>
      </c>
      <c r="M6" s="162" t="s">
        <v>158</v>
      </c>
      <c r="N6" s="165" t="s">
        <v>159</v>
      </c>
      <c r="O6" s="166" t="s">
        <v>160</v>
      </c>
      <c r="P6" s="166" t="s">
        <v>161</v>
      </c>
      <c r="Q6" s="166" t="s">
        <v>162</v>
      </c>
      <c r="R6" s="167" t="s">
        <v>163</v>
      </c>
      <c r="S6" s="573"/>
      <c r="AF6" s="107" t="s">
        <v>7</v>
      </c>
      <c r="AG6" s="126" t="s">
        <v>111</v>
      </c>
    </row>
    <row r="7" spans="1:33" ht="138.75" customHeight="1" x14ac:dyDescent="0.25">
      <c r="A7" s="302" t="s">
        <v>31</v>
      </c>
      <c r="B7" s="252" t="s">
        <v>32</v>
      </c>
      <c r="C7" s="206" t="s">
        <v>195</v>
      </c>
      <c r="D7" s="303">
        <v>15</v>
      </c>
      <c r="E7" s="410">
        <v>1</v>
      </c>
      <c r="F7" s="294">
        <v>1</v>
      </c>
      <c r="G7" s="294">
        <v>1</v>
      </c>
      <c r="H7" s="294">
        <v>1</v>
      </c>
      <c r="I7" s="294">
        <v>1</v>
      </c>
      <c r="J7" s="294">
        <f t="shared" ref="J7:J27" si="0">+E7+F7+G7+H7+I7</f>
        <v>5</v>
      </c>
      <c r="K7" s="294">
        <f t="shared" ref="K7:K10" si="1">+J7*D7</f>
        <v>75</v>
      </c>
      <c r="L7" s="476" t="s">
        <v>16</v>
      </c>
      <c r="M7" s="476" t="s">
        <v>167</v>
      </c>
      <c r="N7" s="304"/>
      <c r="O7" s="304"/>
      <c r="P7" s="304"/>
      <c r="Q7" s="304"/>
      <c r="R7" s="305"/>
      <c r="S7" s="149"/>
      <c r="AF7" s="128" t="s">
        <v>23</v>
      </c>
      <c r="AG7" s="128" t="s">
        <v>112</v>
      </c>
    </row>
    <row r="8" spans="1:33" ht="102.75" customHeight="1" x14ac:dyDescent="0.25">
      <c r="A8" s="306" t="s">
        <v>31</v>
      </c>
      <c r="B8" s="243" t="s">
        <v>34</v>
      </c>
      <c r="C8" s="207" t="s">
        <v>1241</v>
      </c>
      <c r="D8" s="130">
        <v>15</v>
      </c>
      <c r="E8" s="132">
        <v>1</v>
      </c>
      <c r="F8" s="132">
        <v>1</v>
      </c>
      <c r="G8" s="132">
        <v>1</v>
      </c>
      <c r="H8" s="132">
        <v>1</v>
      </c>
      <c r="I8" s="132">
        <v>1</v>
      </c>
      <c r="J8" s="132">
        <f t="shared" si="0"/>
        <v>5</v>
      </c>
      <c r="K8" s="132">
        <f t="shared" si="1"/>
        <v>75</v>
      </c>
      <c r="L8" s="477" t="s">
        <v>16</v>
      </c>
      <c r="M8" s="477" t="s">
        <v>164</v>
      </c>
      <c r="N8" s="141"/>
      <c r="O8" s="141"/>
      <c r="P8" s="141"/>
      <c r="Q8" s="141"/>
      <c r="R8" s="142"/>
      <c r="S8" s="136"/>
      <c r="AF8" s="128" t="s">
        <v>16</v>
      </c>
      <c r="AG8" s="128" t="s">
        <v>25</v>
      </c>
    </row>
    <row r="9" spans="1:33" ht="180" x14ac:dyDescent="0.25">
      <c r="A9" s="306" t="s">
        <v>31</v>
      </c>
      <c r="B9" s="243" t="s">
        <v>35</v>
      </c>
      <c r="C9" s="207" t="s">
        <v>190</v>
      </c>
      <c r="D9" s="130">
        <v>15</v>
      </c>
      <c r="E9" s="132">
        <v>1</v>
      </c>
      <c r="F9" s="132">
        <v>1</v>
      </c>
      <c r="G9" s="132">
        <v>0</v>
      </c>
      <c r="H9" s="132">
        <v>1</v>
      </c>
      <c r="I9" s="132">
        <v>1</v>
      </c>
      <c r="J9" s="132">
        <f t="shared" si="0"/>
        <v>4</v>
      </c>
      <c r="K9" s="132">
        <f t="shared" si="1"/>
        <v>60</v>
      </c>
      <c r="L9" s="477" t="s">
        <v>16</v>
      </c>
      <c r="M9" s="477" t="s">
        <v>164</v>
      </c>
      <c r="N9" s="141"/>
      <c r="O9" s="141"/>
      <c r="P9" s="141"/>
      <c r="Q9" s="141"/>
      <c r="R9" s="142"/>
      <c r="S9" s="136"/>
      <c r="AF9" s="128" t="s">
        <v>22</v>
      </c>
      <c r="AG9" s="128" t="s">
        <v>41</v>
      </c>
    </row>
    <row r="10" spans="1:33" ht="131.25" customHeight="1" thickBot="1" x14ac:dyDescent="0.3">
      <c r="A10" s="307" t="s">
        <v>31</v>
      </c>
      <c r="B10" s="308" t="s">
        <v>192</v>
      </c>
      <c r="C10" s="235" t="s">
        <v>1240</v>
      </c>
      <c r="D10" s="389">
        <v>15</v>
      </c>
      <c r="E10" s="310">
        <v>0</v>
      </c>
      <c r="F10" s="310">
        <v>1</v>
      </c>
      <c r="G10" s="310">
        <v>1</v>
      </c>
      <c r="H10" s="310">
        <v>1</v>
      </c>
      <c r="I10" s="310">
        <v>1</v>
      </c>
      <c r="J10" s="310">
        <f t="shared" si="0"/>
        <v>4</v>
      </c>
      <c r="K10" s="310">
        <f t="shared" si="1"/>
        <v>60</v>
      </c>
      <c r="L10" s="478" t="s">
        <v>16</v>
      </c>
      <c r="M10" s="478" t="s">
        <v>167</v>
      </c>
      <c r="N10" s="311"/>
      <c r="O10" s="311"/>
      <c r="P10" s="311"/>
      <c r="Q10" s="311"/>
      <c r="R10" s="312"/>
      <c r="S10" s="150"/>
      <c r="AF10" s="128" t="s">
        <v>165</v>
      </c>
      <c r="AG10" s="128" t="s">
        <v>119</v>
      </c>
    </row>
    <row r="11" spans="1:33" ht="222.75" customHeight="1" x14ac:dyDescent="0.25">
      <c r="A11" s="302" t="s">
        <v>115</v>
      </c>
      <c r="B11" s="289" t="s">
        <v>196</v>
      </c>
      <c r="C11" s="208" t="s">
        <v>197</v>
      </c>
      <c r="D11" s="303">
        <v>15</v>
      </c>
      <c r="E11" s="294">
        <v>1</v>
      </c>
      <c r="F11" s="294">
        <v>1</v>
      </c>
      <c r="G11" s="294">
        <v>1</v>
      </c>
      <c r="H11" s="294">
        <v>1</v>
      </c>
      <c r="I11" s="294">
        <v>1</v>
      </c>
      <c r="J11" s="294">
        <f t="shared" si="0"/>
        <v>5</v>
      </c>
      <c r="K11" s="294">
        <f>+J11*D11</f>
        <v>75</v>
      </c>
      <c r="L11" s="476" t="s">
        <v>16</v>
      </c>
      <c r="M11" s="476" t="s">
        <v>164</v>
      </c>
      <c r="N11" s="304"/>
      <c r="O11" s="304"/>
      <c r="P11" s="304"/>
      <c r="Q11" s="304"/>
      <c r="R11" s="305"/>
      <c r="S11" s="149"/>
      <c r="AG11" s="128" t="s">
        <v>120</v>
      </c>
    </row>
    <row r="12" spans="1:33" ht="76.5" customHeight="1" x14ac:dyDescent="0.25">
      <c r="A12" s="306" t="s">
        <v>115</v>
      </c>
      <c r="B12" s="267" t="s">
        <v>540</v>
      </c>
      <c r="C12" s="209" t="s">
        <v>1246</v>
      </c>
      <c r="D12" s="130">
        <v>10</v>
      </c>
      <c r="E12" s="132">
        <v>1</v>
      </c>
      <c r="F12" s="132">
        <v>1</v>
      </c>
      <c r="G12" s="132">
        <v>0</v>
      </c>
      <c r="H12" s="132">
        <v>1</v>
      </c>
      <c r="I12" s="132">
        <v>0</v>
      </c>
      <c r="J12" s="132">
        <f t="shared" si="0"/>
        <v>3</v>
      </c>
      <c r="K12" s="132">
        <f t="shared" ref="K12:K18" si="2">+J12*D12</f>
        <v>30</v>
      </c>
      <c r="L12" s="477" t="s">
        <v>165</v>
      </c>
      <c r="M12" s="477" t="s">
        <v>164</v>
      </c>
      <c r="N12" s="132" t="s">
        <v>541</v>
      </c>
      <c r="O12" s="141"/>
      <c r="P12" s="141"/>
      <c r="Q12" s="132" t="s">
        <v>541</v>
      </c>
      <c r="R12" s="142"/>
      <c r="S12" s="136"/>
      <c r="AG12" s="128" t="s">
        <v>121</v>
      </c>
    </row>
    <row r="13" spans="1:33" ht="108.75" customHeight="1" thickBot="1" x14ac:dyDescent="0.3">
      <c r="A13" s="307" t="s">
        <v>115</v>
      </c>
      <c r="B13" s="308" t="s">
        <v>542</v>
      </c>
      <c r="C13" s="235" t="s">
        <v>242</v>
      </c>
      <c r="D13" s="309">
        <v>10</v>
      </c>
      <c r="E13" s="310">
        <v>1</v>
      </c>
      <c r="F13" s="310">
        <v>1</v>
      </c>
      <c r="G13" s="310">
        <v>0</v>
      </c>
      <c r="H13" s="310">
        <v>1</v>
      </c>
      <c r="I13" s="310">
        <v>1</v>
      </c>
      <c r="J13" s="310">
        <f t="shared" si="0"/>
        <v>4</v>
      </c>
      <c r="K13" s="310">
        <f t="shared" si="2"/>
        <v>40</v>
      </c>
      <c r="L13" s="478" t="s">
        <v>22</v>
      </c>
      <c r="M13" s="478" t="s">
        <v>164</v>
      </c>
      <c r="N13" s="310" t="s">
        <v>541</v>
      </c>
      <c r="O13" s="310" t="s">
        <v>541</v>
      </c>
      <c r="P13" s="311"/>
      <c r="Q13" s="310" t="s">
        <v>541</v>
      </c>
      <c r="R13" s="312"/>
      <c r="S13" s="150"/>
      <c r="AG13" s="128" t="s">
        <v>115</v>
      </c>
    </row>
    <row r="14" spans="1:33" ht="97.5" customHeight="1" x14ac:dyDescent="0.25">
      <c r="A14" s="302" t="s">
        <v>119</v>
      </c>
      <c r="B14" s="289" t="s">
        <v>205</v>
      </c>
      <c r="C14" s="277" t="s">
        <v>208</v>
      </c>
      <c r="D14" s="303">
        <v>15</v>
      </c>
      <c r="E14" s="294">
        <v>1</v>
      </c>
      <c r="F14" s="294">
        <v>0</v>
      </c>
      <c r="G14" s="294">
        <v>1</v>
      </c>
      <c r="H14" s="294">
        <v>1</v>
      </c>
      <c r="I14" s="294">
        <v>1</v>
      </c>
      <c r="J14" s="294">
        <f t="shared" si="0"/>
        <v>4</v>
      </c>
      <c r="K14" s="294">
        <f t="shared" si="2"/>
        <v>60</v>
      </c>
      <c r="L14" s="476" t="s">
        <v>16</v>
      </c>
      <c r="M14" s="476" t="s">
        <v>164</v>
      </c>
      <c r="N14" s="304"/>
      <c r="O14" s="304"/>
      <c r="P14" s="304"/>
      <c r="Q14" s="304"/>
      <c r="R14" s="305"/>
      <c r="S14" s="149"/>
      <c r="AG14" s="128" t="s">
        <v>38</v>
      </c>
    </row>
    <row r="15" spans="1:33" ht="138" customHeight="1" x14ac:dyDescent="0.25">
      <c r="A15" s="306" t="s">
        <v>119</v>
      </c>
      <c r="B15" s="267" t="s">
        <v>543</v>
      </c>
      <c r="C15" s="278" t="s">
        <v>212</v>
      </c>
      <c r="D15" s="130">
        <v>15</v>
      </c>
      <c r="E15" s="132">
        <v>1</v>
      </c>
      <c r="F15" s="132">
        <v>0</v>
      </c>
      <c r="G15" s="132">
        <v>1</v>
      </c>
      <c r="H15" s="132">
        <v>1</v>
      </c>
      <c r="I15" s="132">
        <v>1</v>
      </c>
      <c r="J15" s="132">
        <f t="shared" si="0"/>
        <v>4</v>
      </c>
      <c r="K15" s="132">
        <f t="shared" si="2"/>
        <v>60</v>
      </c>
      <c r="L15" s="477" t="s">
        <v>16</v>
      </c>
      <c r="M15" s="477" t="s">
        <v>164</v>
      </c>
      <c r="N15" s="141"/>
      <c r="O15" s="141"/>
      <c r="P15" s="141"/>
      <c r="Q15" s="141"/>
      <c r="R15" s="142"/>
      <c r="S15" s="136"/>
      <c r="AG15" s="128" t="s">
        <v>122</v>
      </c>
    </row>
    <row r="16" spans="1:33" ht="138" customHeight="1" x14ac:dyDescent="0.25">
      <c r="A16" s="306" t="s">
        <v>119</v>
      </c>
      <c r="B16" s="267" t="s">
        <v>214</v>
      </c>
      <c r="C16" s="278" t="s">
        <v>544</v>
      </c>
      <c r="D16" s="130">
        <v>20</v>
      </c>
      <c r="E16" s="132">
        <v>1</v>
      </c>
      <c r="F16" s="132">
        <v>0</v>
      </c>
      <c r="G16" s="132">
        <v>1</v>
      </c>
      <c r="H16" s="132">
        <v>1</v>
      </c>
      <c r="I16" s="132">
        <v>1</v>
      </c>
      <c r="J16" s="132">
        <f t="shared" ref="J16" si="3">+E16+F16+G16+H16+I16</f>
        <v>4</v>
      </c>
      <c r="K16" s="132">
        <f t="shared" ref="K16" si="4">+J16*D16</f>
        <v>80</v>
      </c>
      <c r="L16" s="477" t="s">
        <v>23</v>
      </c>
      <c r="M16" s="477" t="s">
        <v>164</v>
      </c>
      <c r="N16" s="141"/>
      <c r="O16" s="141"/>
      <c r="P16" s="141"/>
      <c r="Q16" s="141"/>
      <c r="R16" s="142"/>
      <c r="S16" s="136"/>
      <c r="AG16" s="128" t="s">
        <v>31</v>
      </c>
    </row>
    <row r="17" spans="1:33" ht="120" x14ac:dyDescent="0.25">
      <c r="A17" s="306" t="s">
        <v>119</v>
      </c>
      <c r="B17" s="267" t="s">
        <v>218</v>
      </c>
      <c r="C17" s="278" t="s">
        <v>1268</v>
      </c>
      <c r="D17" s="130">
        <v>15</v>
      </c>
      <c r="E17" s="132">
        <v>1</v>
      </c>
      <c r="F17" s="132">
        <v>1</v>
      </c>
      <c r="G17" s="132">
        <v>0</v>
      </c>
      <c r="H17" s="132">
        <v>1</v>
      </c>
      <c r="I17" s="132">
        <v>1</v>
      </c>
      <c r="J17" s="132">
        <f t="shared" si="0"/>
        <v>4</v>
      </c>
      <c r="K17" s="132">
        <f t="shared" si="2"/>
        <v>60</v>
      </c>
      <c r="L17" s="477" t="s">
        <v>16</v>
      </c>
      <c r="M17" s="477" t="s">
        <v>164</v>
      </c>
      <c r="N17" s="141"/>
      <c r="O17" s="141"/>
      <c r="P17" s="141"/>
      <c r="Q17" s="141"/>
      <c r="R17" s="142"/>
      <c r="S17" s="136"/>
      <c r="AG17" s="128" t="s">
        <v>39</v>
      </c>
    </row>
    <row r="18" spans="1:33" ht="127.5" customHeight="1" thickBot="1" x14ac:dyDescent="0.3">
      <c r="A18" s="307" t="s">
        <v>119</v>
      </c>
      <c r="B18" s="308" t="s">
        <v>222</v>
      </c>
      <c r="C18" s="313" t="s">
        <v>224</v>
      </c>
      <c r="D18" s="309">
        <v>5</v>
      </c>
      <c r="E18" s="310">
        <v>0</v>
      </c>
      <c r="F18" s="310">
        <v>0</v>
      </c>
      <c r="G18" s="310">
        <v>0</v>
      </c>
      <c r="H18" s="310">
        <v>1</v>
      </c>
      <c r="I18" s="310">
        <v>1</v>
      </c>
      <c r="J18" s="310">
        <f t="shared" si="0"/>
        <v>2</v>
      </c>
      <c r="K18" s="310">
        <f t="shared" si="2"/>
        <v>10</v>
      </c>
      <c r="L18" s="478" t="s">
        <v>165</v>
      </c>
      <c r="M18" s="478" t="s">
        <v>164</v>
      </c>
      <c r="N18" s="311"/>
      <c r="O18" s="311"/>
      <c r="P18" s="311"/>
      <c r="Q18" s="311"/>
      <c r="R18" s="312"/>
      <c r="S18" s="150"/>
      <c r="AG18" s="128" t="s">
        <v>168</v>
      </c>
    </row>
    <row r="19" spans="1:33" ht="122.25" customHeight="1" x14ac:dyDescent="0.25">
      <c r="A19" s="302" t="s">
        <v>121</v>
      </c>
      <c r="B19" s="289" t="s">
        <v>226</v>
      </c>
      <c r="C19" s="277" t="s">
        <v>227</v>
      </c>
      <c r="D19" s="303">
        <v>15</v>
      </c>
      <c r="E19" s="314">
        <v>1</v>
      </c>
      <c r="F19" s="294">
        <v>1</v>
      </c>
      <c r="G19" s="294">
        <v>1</v>
      </c>
      <c r="H19" s="294">
        <v>1</v>
      </c>
      <c r="I19" s="294">
        <v>1</v>
      </c>
      <c r="J19" s="294">
        <f t="shared" si="0"/>
        <v>5</v>
      </c>
      <c r="K19" s="294">
        <f>+J19*D19</f>
        <v>75</v>
      </c>
      <c r="L19" s="476" t="s">
        <v>16</v>
      </c>
      <c r="M19" s="476" t="s">
        <v>164</v>
      </c>
      <c r="N19" s="294" t="s">
        <v>541</v>
      </c>
      <c r="O19" s="294" t="s">
        <v>541</v>
      </c>
      <c r="P19" s="294" t="s">
        <v>541</v>
      </c>
      <c r="Q19" s="294" t="s">
        <v>541</v>
      </c>
      <c r="R19" s="295" t="s">
        <v>541</v>
      </c>
      <c r="S19" s="149"/>
      <c r="AG19" s="128" t="s">
        <v>170</v>
      </c>
    </row>
    <row r="20" spans="1:33" ht="99.75" customHeight="1" x14ac:dyDescent="0.25">
      <c r="A20" s="306" t="s">
        <v>121</v>
      </c>
      <c r="B20" s="267" t="s">
        <v>229</v>
      </c>
      <c r="C20" s="278" t="s">
        <v>231</v>
      </c>
      <c r="D20" s="130">
        <v>20</v>
      </c>
      <c r="E20" s="152">
        <v>1</v>
      </c>
      <c r="F20" s="132">
        <v>1</v>
      </c>
      <c r="G20" s="132">
        <v>1</v>
      </c>
      <c r="H20" s="132">
        <v>1</v>
      </c>
      <c r="I20" s="132">
        <v>1</v>
      </c>
      <c r="J20" s="132">
        <f t="shared" si="0"/>
        <v>5</v>
      </c>
      <c r="K20" s="132">
        <f t="shared" ref="K20:K24" si="5">+J20*D20</f>
        <v>100</v>
      </c>
      <c r="L20" s="477" t="s">
        <v>23</v>
      </c>
      <c r="M20" s="477" t="s">
        <v>164</v>
      </c>
      <c r="N20" s="132" t="s">
        <v>541</v>
      </c>
      <c r="O20" s="132" t="s">
        <v>541</v>
      </c>
      <c r="P20" s="132" t="s">
        <v>541</v>
      </c>
      <c r="Q20" s="132" t="s">
        <v>541</v>
      </c>
      <c r="R20" s="133" t="s">
        <v>541</v>
      </c>
      <c r="S20" s="136"/>
      <c r="AG20" s="297" t="s">
        <v>562</v>
      </c>
    </row>
    <row r="21" spans="1:33" ht="88.5" customHeight="1" x14ac:dyDescent="0.25">
      <c r="A21" s="306" t="s">
        <v>121</v>
      </c>
      <c r="B21" s="267" t="s">
        <v>232</v>
      </c>
      <c r="C21" s="278" t="s">
        <v>234</v>
      </c>
      <c r="D21" s="130">
        <v>20</v>
      </c>
      <c r="E21" s="152">
        <v>1</v>
      </c>
      <c r="F21" s="132">
        <v>1</v>
      </c>
      <c r="G21" s="132">
        <v>1</v>
      </c>
      <c r="H21" s="132">
        <v>1</v>
      </c>
      <c r="I21" s="132">
        <v>1</v>
      </c>
      <c r="J21" s="132">
        <f t="shared" si="0"/>
        <v>5</v>
      </c>
      <c r="K21" s="132">
        <f t="shared" si="5"/>
        <v>100</v>
      </c>
      <c r="L21" s="477" t="s">
        <v>23</v>
      </c>
      <c r="M21" s="477" t="s">
        <v>164</v>
      </c>
      <c r="N21" s="141"/>
      <c r="O21" s="141"/>
      <c r="P21" s="132" t="s">
        <v>541</v>
      </c>
      <c r="Q21" s="132" t="s">
        <v>541</v>
      </c>
      <c r="R21" s="133" t="s">
        <v>541</v>
      </c>
      <c r="S21" s="136"/>
    </row>
    <row r="22" spans="1:33" ht="112.5" customHeight="1" x14ac:dyDescent="0.25">
      <c r="A22" s="306" t="s">
        <v>121</v>
      </c>
      <c r="B22" s="267" t="s">
        <v>236</v>
      </c>
      <c r="C22" s="278" t="s">
        <v>239</v>
      </c>
      <c r="D22" s="130">
        <v>20</v>
      </c>
      <c r="E22" s="152">
        <v>1</v>
      </c>
      <c r="F22" s="132">
        <v>0</v>
      </c>
      <c r="G22" s="132">
        <v>1</v>
      </c>
      <c r="H22" s="132">
        <v>1</v>
      </c>
      <c r="I22" s="132">
        <v>1</v>
      </c>
      <c r="J22" s="132">
        <f t="shared" si="0"/>
        <v>4</v>
      </c>
      <c r="K22" s="132">
        <f t="shared" si="5"/>
        <v>80</v>
      </c>
      <c r="L22" s="477" t="s">
        <v>23</v>
      </c>
      <c r="M22" s="477" t="s">
        <v>164</v>
      </c>
      <c r="N22" s="141"/>
      <c r="O22" s="141"/>
      <c r="P22" s="132" t="s">
        <v>541</v>
      </c>
      <c r="Q22" s="132" t="s">
        <v>541</v>
      </c>
      <c r="R22" s="133" t="s">
        <v>541</v>
      </c>
      <c r="S22" s="153" t="s">
        <v>545</v>
      </c>
    </row>
    <row r="23" spans="1:33" ht="120.75" customHeight="1" thickBot="1" x14ac:dyDescent="0.3">
      <c r="A23" s="307" t="s">
        <v>121</v>
      </c>
      <c r="B23" s="308" t="s">
        <v>240</v>
      </c>
      <c r="C23" s="313" t="s">
        <v>1247</v>
      </c>
      <c r="D23" s="309">
        <v>10</v>
      </c>
      <c r="E23" s="310">
        <v>1</v>
      </c>
      <c r="F23" s="310">
        <v>1</v>
      </c>
      <c r="G23" s="310">
        <v>0</v>
      </c>
      <c r="H23" s="310">
        <v>1</v>
      </c>
      <c r="I23" s="310">
        <v>1</v>
      </c>
      <c r="J23" s="310">
        <f t="shared" si="0"/>
        <v>4</v>
      </c>
      <c r="K23" s="310">
        <f t="shared" si="5"/>
        <v>40</v>
      </c>
      <c r="L23" s="478" t="s">
        <v>22</v>
      </c>
      <c r="M23" s="478" t="s">
        <v>167</v>
      </c>
      <c r="N23" s="311"/>
      <c r="O23" s="311"/>
      <c r="P23" s="311"/>
      <c r="Q23" s="311"/>
      <c r="R23" s="312"/>
      <c r="S23" s="150"/>
    </row>
    <row r="24" spans="1:33" ht="303" customHeight="1" thickBot="1" x14ac:dyDescent="0.3">
      <c r="A24" s="168" t="s">
        <v>25</v>
      </c>
      <c r="B24" s="103" t="s">
        <v>1243</v>
      </c>
      <c r="C24" s="480" t="s">
        <v>1242</v>
      </c>
      <c r="D24" s="130">
        <v>15</v>
      </c>
      <c r="E24" s="190">
        <v>1</v>
      </c>
      <c r="F24" s="132">
        <v>1</v>
      </c>
      <c r="G24" s="132">
        <v>1</v>
      </c>
      <c r="H24" s="132">
        <v>1</v>
      </c>
      <c r="I24" s="132">
        <v>1</v>
      </c>
      <c r="J24" s="132">
        <f t="shared" si="0"/>
        <v>5</v>
      </c>
      <c r="K24" s="132">
        <f t="shared" si="5"/>
        <v>75</v>
      </c>
      <c r="L24" s="477" t="s">
        <v>16</v>
      </c>
      <c r="M24" s="477" t="s">
        <v>164</v>
      </c>
      <c r="N24" s="132"/>
      <c r="O24" s="141"/>
      <c r="P24" s="141"/>
      <c r="Q24" s="141"/>
      <c r="R24" s="142"/>
      <c r="S24" s="147"/>
    </row>
    <row r="25" spans="1:33" ht="112.5" customHeight="1" thickBot="1" x14ac:dyDescent="0.3">
      <c r="A25" s="178" t="s">
        <v>168</v>
      </c>
      <c r="B25" s="315" t="s">
        <v>246</v>
      </c>
      <c r="C25" s="316" t="s">
        <v>546</v>
      </c>
      <c r="D25" s="181">
        <v>10</v>
      </c>
      <c r="E25" s="183">
        <v>1</v>
      </c>
      <c r="F25" s="183">
        <v>1</v>
      </c>
      <c r="G25" s="183">
        <v>1</v>
      </c>
      <c r="H25" s="183">
        <v>1</v>
      </c>
      <c r="I25" s="183">
        <v>1</v>
      </c>
      <c r="J25" s="183">
        <f t="shared" si="0"/>
        <v>5</v>
      </c>
      <c r="K25" s="183">
        <f>+J25*D25</f>
        <v>50</v>
      </c>
      <c r="L25" s="479" t="s">
        <v>22</v>
      </c>
      <c r="M25" s="479" t="s">
        <v>164</v>
      </c>
      <c r="N25" s="183" t="s">
        <v>541</v>
      </c>
      <c r="O25" s="183" t="s">
        <v>541</v>
      </c>
      <c r="P25" s="183" t="s">
        <v>541</v>
      </c>
      <c r="Q25" s="183" t="s">
        <v>541</v>
      </c>
      <c r="R25" s="317" t="s">
        <v>541</v>
      </c>
      <c r="S25" s="318"/>
    </row>
    <row r="26" spans="1:33" ht="90.75" customHeight="1" x14ac:dyDescent="0.25">
      <c r="A26" s="302" t="s">
        <v>170</v>
      </c>
      <c r="B26" s="289" t="s">
        <v>547</v>
      </c>
      <c r="C26" s="277" t="s">
        <v>791</v>
      </c>
      <c r="D26" s="390">
        <v>15</v>
      </c>
      <c r="E26" s="294">
        <v>1</v>
      </c>
      <c r="F26" s="294">
        <v>1</v>
      </c>
      <c r="G26" s="294">
        <v>1</v>
      </c>
      <c r="H26" s="294">
        <v>1</v>
      </c>
      <c r="I26" s="294">
        <v>0</v>
      </c>
      <c r="J26" s="294">
        <f t="shared" si="0"/>
        <v>4</v>
      </c>
      <c r="K26" s="294">
        <f t="shared" ref="K26:K67" si="6">+J26*D26</f>
        <v>60</v>
      </c>
      <c r="L26" s="476" t="s">
        <v>16</v>
      </c>
      <c r="M26" s="476" t="s">
        <v>164</v>
      </c>
      <c r="N26" s="304"/>
      <c r="O26" s="304"/>
      <c r="P26" s="304"/>
      <c r="Q26" s="304"/>
      <c r="R26" s="305"/>
      <c r="S26" s="149"/>
    </row>
    <row r="27" spans="1:33" ht="54.75" customHeight="1" x14ac:dyDescent="0.25">
      <c r="A27" s="306" t="s">
        <v>170</v>
      </c>
      <c r="B27" s="267" t="s">
        <v>249</v>
      </c>
      <c r="C27" s="278" t="s">
        <v>250</v>
      </c>
      <c r="D27" s="391">
        <v>10</v>
      </c>
      <c r="E27" s="132">
        <v>1</v>
      </c>
      <c r="F27" s="132">
        <v>1</v>
      </c>
      <c r="G27" s="132">
        <v>0</v>
      </c>
      <c r="H27" s="132">
        <v>1</v>
      </c>
      <c r="I27" s="138">
        <v>1</v>
      </c>
      <c r="J27" s="132">
        <f t="shared" si="0"/>
        <v>4</v>
      </c>
      <c r="K27" s="132">
        <f>+J27*D27</f>
        <v>40</v>
      </c>
      <c r="L27" s="477" t="s">
        <v>22</v>
      </c>
      <c r="M27" s="477" t="s">
        <v>164</v>
      </c>
      <c r="N27" s="132" t="s">
        <v>541</v>
      </c>
      <c r="O27" s="132" t="s">
        <v>541</v>
      </c>
      <c r="P27" s="132"/>
      <c r="Q27" s="132" t="s">
        <v>541</v>
      </c>
      <c r="R27" s="133"/>
      <c r="S27" s="136"/>
    </row>
    <row r="28" spans="1:33" ht="64.5" customHeight="1" thickBot="1" x14ac:dyDescent="0.3">
      <c r="A28" s="307" t="s">
        <v>170</v>
      </c>
      <c r="B28" s="308" t="s">
        <v>251</v>
      </c>
      <c r="C28" s="313" t="s">
        <v>253</v>
      </c>
      <c r="D28" s="309">
        <v>15</v>
      </c>
      <c r="E28" s="310">
        <v>0</v>
      </c>
      <c r="F28" s="310">
        <v>0</v>
      </c>
      <c r="G28" s="310">
        <v>0</v>
      </c>
      <c r="H28" s="310">
        <v>1</v>
      </c>
      <c r="I28" s="310">
        <v>1</v>
      </c>
      <c r="J28" s="310">
        <f>+E28+F28+G28+H28+I28</f>
        <v>2</v>
      </c>
      <c r="K28" s="310">
        <f t="shared" si="6"/>
        <v>30</v>
      </c>
      <c r="L28" s="478" t="s">
        <v>165</v>
      </c>
      <c r="M28" s="478" t="s">
        <v>164</v>
      </c>
      <c r="N28" s="311"/>
      <c r="O28" s="311"/>
      <c r="P28" s="311"/>
      <c r="Q28" s="311"/>
      <c r="R28" s="312"/>
      <c r="S28" s="150"/>
    </row>
    <row r="29" spans="1:33" ht="75.75" thickBot="1" x14ac:dyDescent="0.3">
      <c r="A29" s="319" t="s">
        <v>26</v>
      </c>
      <c r="B29" s="289" t="s">
        <v>255</v>
      </c>
      <c r="C29" s="277" t="s">
        <v>256</v>
      </c>
      <c r="D29" s="303">
        <v>10</v>
      </c>
      <c r="E29" s="320">
        <v>1</v>
      </c>
      <c r="F29" s="294">
        <v>1</v>
      </c>
      <c r="G29" s="294">
        <v>0</v>
      </c>
      <c r="H29" s="294">
        <v>1</v>
      </c>
      <c r="I29" s="294">
        <v>0</v>
      </c>
      <c r="J29" s="294">
        <f t="shared" ref="J29:J67" si="7">+E29+F29+G29+H29+I29</f>
        <v>3</v>
      </c>
      <c r="K29" s="294">
        <f t="shared" si="6"/>
        <v>30</v>
      </c>
      <c r="L29" s="476" t="s">
        <v>165</v>
      </c>
      <c r="M29" s="476" t="s">
        <v>164</v>
      </c>
      <c r="N29" s="294" t="s">
        <v>541</v>
      </c>
      <c r="O29" s="304"/>
      <c r="P29" s="304"/>
      <c r="Q29" s="304"/>
      <c r="R29" s="305"/>
      <c r="S29" s="143" t="s">
        <v>548</v>
      </c>
    </row>
    <row r="30" spans="1:33" ht="77.25" customHeight="1" x14ac:dyDescent="0.25">
      <c r="A30" s="306" t="s">
        <v>26</v>
      </c>
      <c r="B30" s="267" t="s">
        <v>259</v>
      </c>
      <c r="C30" s="278" t="s">
        <v>261</v>
      </c>
      <c r="D30" s="130">
        <v>15</v>
      </c>
      <c r="E30" s="132">
        <v>1</v>
      </c>
      <c r="F30" s="132">
        <v>1</v>
      </c>
      <c r="G30" s="132">
        <v>1</v>
      </c>
      <c r="H30" s="132">
        <v>1</v>
      </c>
      <c r="I30" s="132">
        <v>1</v>
      </c>
      <c r="J30" s="132">
        <f t="shared" si="7"/>
        <v>5</v>
      </c>
      <c r="K30" s="132">
        <f t="shared" si="6"/>
        <v>75</v>
      </c>
      <c r="L30" s="477" t="s">
        <v>16</v>
      </c>
      <c r="M30" s="477" t="s">
        <v>164</v>
      </c>
      <c r="N30" s="132" t="s">
        <v>541</v>
      </c>
      <c r="O30" s="132" t="s">
        <v>541</v>
      </c>
      <c r="P30" s="132" t="s">
        <v>541</v>
      </c>
      <c r="Q30" s="132" t="s">
        <v>541</v>
      </c>
      <c r="R30" s="142"/>
      <c r="S30" s="143" t="s">
        <v>549</v>
      </c>
    </row>
    <row r="31" spans="1:33" ht="73.5" customHeight="1" x14ac:dyDescent="0.25">
      <c r="A31" s="306" t="s">
        <v>26</v>
      </c>
      <c r="B31" s="267" t="s">
        <v>262</v>
      </c>
      <c r="C31" s="278" t="s">
        <v>550</v>
      </c>
      <c r="D31" s="130">
        <v>15</v>
      </c>
      <c r="E31" s="132">
        <v>1</v>
      </c>
      <c r="F31" s="132">
        <v>1</v>
      </c>
      <c r="G31" s="132">
        <v>1</v>
      </c>
      <c r="H31" s="132">
        <v>0</v>
      </c>
      <c r="I31" s="132">
        <v>1</v>
      </c>
      <c r="J31" s="132">
        <f t="shared" si="7"/>
        <v>4</v>
      </c>
      <c r="K31" s="132">
        <f t="shared" si="6"/>
        <v>60</v>
      </c>
      <c r="L31" s="477" t="s">
        <v>16</v>
      </c>
      <c r="M31" s="477" t="s">
        <v>164</v>
      </c>
      <c r="N31" s="132" t="s">
        <v>541</v>
      </c>
      <c r="O31" s="132" t="s">
        <v>541</v>
      </c>
      <c r="P31" s="132" t="s">
        <v>541</v>
      </c>
      <c r="Q31" s="132" t="s">
        <v>541</v>
      </c>
      <c r="R31" s="142"/>
      <c r="S31" s="134" t="s">
        <v>549</v>
      </c>
    </row>
    <row r="32" spans="1:33" ht="91.5" customHeight="1" x14ac:dyDescent="0.25">
      <c r="A32" s="306" t="s">
        <v>26</v>
      </c>
      <c r="B32" s="267" t="s">
        <v>264</v>
      </c>
      <c r="C32" s="278" t="s">
        <v>551</v>
      </c>
      <c r="D32" s="130">
        <v>15</v>
      </c>
      <c r="E32" s="132">
        <v>1</v>
      </c>
      <c r="F32" s="132">
        <v>1</v>
      </c>
      <c r="G32" s="132">
        <v>1</v>
      </c>
      <c r="H32" s="132">
        <v>1</v>
      </c>
      <c r="I32" s="132">
        <v>1</v>
      </c>
      <c r="J32" s="132">
        <f t="shared" si="7"/>
        <v>5</v>
      </c>
      <c r="K32" s="132">
        <f t="shared" si="6"/>
        <v>75</v>
      </c>
      <c r="L32" s="477" t="s">
        <v>16</v>
      </c>
      <c r="M32" s="477" t="s">
        <v>164</v>
      </c>
      <c r="N32" s="132" t="s">
        <v>541</v>
      </c>
      <c r="O32" s="132" t="s">
        <v>541</v>
      </c>
      <c r="P32" s="132" t="s">
        <v>541</v>
      </c>
      <c r="Q32" s="132" t="s">
        <v>541</v>
      </c>
      <c r="R32" s="142"/>
      <c r="S32" s="134" t="s">
        <v>549</v>
      </c>
    </row>
    <row r="33" spans="1:19" ht="173.25" customHeight="1" x14ac:dyDescent="0.25">
      <c r="A33" s="306" t="s">
        <v>26</v>
      </c>
      <c r="B33" s="267" t="s">
        <v>552</v>
      </c>
      <c r="C33" s="278" t="s">
        <v>1260</v>
      </c>
      <c r="D33" s="130">
        <v>20</v>
      </c>
      <c r="E33" s="132">
        <v>1</v>
      </c>
      <c r="F33" s="132">
        <v>1</v>
      </c>
      <c r="G33" s="132">
        <v>1</v>
      </c>
      <c r="H33" s="132">
        <v>1</v>
      </c>
      <c r="I33" s="132">
        <v>1</v>
      </c>
      <c r="J33" s="132">
        <f t="shared" si="7"/>
        <v>5</v>
      </c>
      <c r="K33" s="132">
        <f t="shared" si="6"/>
        <v>100</v>
      </c>
      <c r="L33" s="477" t="s">
        <v>23</v>
      </c>
      <c r="M33" s="477" t="s">
        <v>164</v>
      </c>
      <c r="N33" s="132" t="s">
        <v>541</v>
      </c>
      <c r="O33" s="132" t="s">
        <v>541</v>
      </c>
      <c r="P33" s="132" t="s">
        <v>541</v>
      </c>
      <c r="Q33" s="132" t="s">
        <v>541</v>
      </c>
      <c r="R33" s="142"/>
      <c r="S33" s="134" t="s">
        <v>553</v>
      </c>
    </row>
    <row r="34" spans="1:19" ht="81.75" customHeight="1" x14ac:dyDescent="0.25">
      <c r="A34" s="306" t="s">
        <v>26</v>
      </c>
      <c r="B34" s="267" t="s">
        <v>268</v>
      </c>
      <c r="C34" s="278" t="s">
        <v>554</v>
      </c>
      <c r="D34" s="130">
        <v>20</v>
      </c>
      <c r="E34" s="132">
        <v>1</v>
      </c>
      <c r="F34" s="132">
        <v>1</v>
      </c>
      <c r="G34" s="132">
        <v>1</v>
      </c>
      <c r="H34" s="132">
        <v>1</v>
      </c>
      <c r="I34" s="132">
        <v>1</v>
      </c>
      <c r="J34" s="132">
        <f t="shared" si="7"/>
        <v>5</v>
      </c>
      <c r="K34" s="132">
        <f t="shared" si="6"/>
        <v>100</v>
      </c>
      <c r="L34" s="477" t="s">
        <v>23</v>
      </c>
      <c r="M34" s="477" t="s">
        <v>164</v>
      </c>
      <c r="N34" s="132" t="s">
        <v>541</v>
      </c>
      <c r="O34" s="132" t="s">
        <v>541</v>
      </c>
      <c r="P34" s="132" t="s">
        <v>541</v>
      </c>
      <c r="Q34" s="132" t="s">
        <v>541</v>
      </c>
      <c r="R34" s="142"/>
      <c r="S34" s="136"/>
    </row>
    <row r="35" spans="1:19" ht="93.75" customHeight="1" thickBot="1" x14ac:dyDescent="0.3">
      <c r="A35" s="307" t="s">
        <v>26</v>
      </c>
      <c r="B35" s="308" t="s">
        <v>271</v>
      </c>
      <c r="C35" s="313" t="s">
        <v>1262</v>
      </c>
      <c r="D35" s="309">
        <v>15</v>
      </c>
      <c r="E35" s="310">
        <v>1</v>
      </c>
      <c r="F35" s="310">
        <v>1</v>
      </c>
      <c r="G35" s="310">
        <v>1</v>
      </c>
      <c r="H35" s="310">
        <v>1</v>
      </c>
      <c r="I35" s="310">
        <v>1</v>
      </c>
      <c r="J35" s="310">
        <f t="shared" si="7"/>
        <v>5</v>
      </c>
      <c r="K35" s="310">
        <f t="shared" si="6"/>
        <v>75</v>
      </c>
      <c r="L35" s="478" t="s">
        <v>16</v>
      </c>
      <c r="M35" s="478" t="s">
        <v>164</v>
      </c>
      <c r="N35" s="310" t="s">
        <v>541</v>
      </c>
      <c r="O35" s="310" t="s">
        <v>541</v>
      </c>
      <c r="P35" s="310" t="s">
        <v>541</v>
      </c>
      <c r="Q35" s="310" t="s">
        <v>541</v>
      </c>
      <c r="R35" s="312"/>
      <c r="S35" s="150"/>
    </row>
    <row r="36" spans="1:19" ht="75" customHeight="1" x14ac:dyDescent="0.25">
      <c r="A36" s="302" t="s">
        <v>120</v>
      </c>
      <c r="B36" s="289" t="s">
        <v>276</v>
      </c>
      <c r="C36" s="321" t="s">
        <v>278</v>
      </c>
      <c r="D36" s="303">
        <v>10</v>
      </c>
      <c r="E36" s="320">
        <v>1</v>
      </c>
      <c r="F36" s="294">
        <v>1</v>
      </c>
      <c r="G36" s="294">
        <v>0</v>
      </c>
      <c r="H36" s="294">
        <v>1</v>
      </c>
      <c r="I36" s="294">
        <v>1</v>
      </c>
      <c r="J36" s="294">
        <f t="shared" si="7"/>
        <v>4</v>
      </c>
      <c r="K36" s="294">
        <f t="shared" si="6"/>
        <v>40</v>
      </c>
      <c r="L36" s="476" t="s">
        <v>22</v>
      </c>
      <c r="M36" s="476" t="s">
        <v>164</v>
      </c>
      <c r="N36" s="294" t="s">
        <v>541</v>
      </c>
      <c r="O36" s="294" t="s">
        <v>541</v>
      </c>
      <c r="P36" s="294" t="s">
        <v>541</v>
      </c>
      <c r="Q36" s="294" t="s">
        <v>541</v>
      </c>
      <c r="R36" s="305"/>
      <c r="S36" s="149"/>
    </row>
    <row r="37" spans="1:19" ht="81" customHeight="1" x14ac:dyDescent="0.25">
      <c r="A37" s="306" t="s">
        <v>120</v>
      </c>
      <c r="B37" s="267" t="s">
        <v>280</v>
      </c>
      <c r="C37" s="291" t="s">
        <v>1248</v>
      </c>
      <c r="D37" s="130">
        <v>10</v>
      </c>
      <c r="E37" s="189">
        <v>1</v>
      </c>
      <c r="F37" s="132">
        <v>1</v>
      </c>
      <c r="G37" s="132">
        <v>0</v>
      </c>
      <c r="H37" s="132">
        <v>1</v>
      </c>
      <c r="I37" s="132">
        <v>1</v>
      </c>
      <c r="J37" s="132">
        <f t="shared" si="7"/>
        <v>4</v>
      </c>
      <c r="K37" s="132">
        <f t="shared" si="6"/>
        <v>40</v>
      </c>
      <c r="L37" s="477" t="s">
        <v>22</v>
      </c>
      <c r="M37" s="477" t="s">
        <v>164</v>
      </c>
      <c r="N37" s="132" t="s">
        <v>541</v>
      </c>
      <c r="O37" s="132" t="s">
        <v>541</v>
      </c>
      <c r="P37" s="132" t="s">
        <v>541</v>
      </c>
      <c r="Q37" s="132" t="s">
        <v>541</v>
      </c>
      <c r="R37" s="142"/>
      <c r="S37" s="136"/>
    </row>
    <row r="38" spans="1:19" ht="78.75" customHeight="1" x14ac:dyDescent="0.25">
      <c r="A38" s="306" t="s">
        <v>120</v>
      </c>
      <c r="B38" s="267" t="s">
        <v>555</v>
      </c>
      <c r="C38" s="291" t="s">
        <v>282</v>
      </c>
      <c r="D38" s="130">
        <v>15</v>
      </c>
      <c r="E38" s="189">
        <v>1</v>
      </c>
      <c r="F38" s="132">
        <v>1</v>
      </c>
      <c r="G38" s="132">
        <v>0</v>
      </c>
      <c r="H38" s="132">
        <v>1</v>
      </c>
      <c r="I38" s="132">
        <v>1</v>
      </c>
      <c r="J38" s="132">
        <f t="shared" si="7"/>
        <v>4</v>
      </c>
      <c r="K38" s="132">
        <f t="shared" si="6"/>
        <v>60</v>
      </c>
      <c r="L38" s="477" t="s">
        <v>16</v>
      </c>
      <c r="M38" s="477" t="s">
        <v>164</v>
      </c>
      <c r="N38" s="132" t="s">
        <v>541</v>
      </c>
      <c r="O38" s="132" t="s">
        <v>541</v>
      </c>
      <c r="P38" s="132" t="s">
        <v>541</v>
      </c>
      <c r="Q38" s="132" t="s">
        <v>541</v>
      </c>
      <c r="R38" s="142"/>
      <c r="S38" s="136"/>
    </row>
    <row r="39" spans="1:19" ht="125.25" customHeight="1" x14ac:dyDescent="0.25">
      <c r="A39" s="306" t="s">
        <v>120</v>
      </c>
      <c r="B39" s="243" t="s">
        <v>284</v>
      </c>
      <c r="C39" s="291" t="s">
        <v>287</v>
      </c>
      <c r="D39" s="130">
        <v>5</v>
      </c>
      <c r="E39" s="189">
        <v>1</v>
      </c>
      <c r="F39" s="132">
        <v>1</v>
      </c>
      <c r="G39" s="132">
        <v>0</v>
      </c>
      <c r="H39" s="132">
        <v>1</v>
      </c>
      <c r="I39" s="132">
        <v>1</v>
      </c>
      <c r="J39" s="132">
        <f t="shared" si="7"/>
        <v>4</v>
      </c>
      <c r="K39" s="132">
        <f t="shared" si="6"/>
        <v>20</v>
      </c>
      <c r="L39" s="477" t="s">
        <v>165</v>
      </c>
      <c r="M39" s="477" t="s">
        <v>164</v>
      </c>
      <c r="N39" s="141"/>
      <c r="O39" s="141"/>
      <c r="P39" s="141"/>
      <c r="Q39" s="141"/>
      <c r="R39" s="142"/>
      <c r="S39" s="136"/>
    </row>
    <row r="40" spans="1:19" ht="90" customHeight="1" thickBot="1" x14ac:dyDescent="0.3">
      <c r="A40" s="307" t="s">
        <v>120</v>
      </c>
      <c r="B40" s="245" t="s">
        <v>288</v>
      </c>
      <c r="C40" s="322" t="s">
        <v>289</v>
      </c>
      <c r="D40" s="309">
        <v>15</v>
      </c>
      <c r="E40" s="323">
        <v>1</v>
      </c>
      <c r="F40" s="310">
        <v>1</v>
      </c>
      <c r="G40" s="310">
        <v>0</v>
      </c>
      <c r="H40" s="310">
        <v>1</v>
      </c>
      <c r="I40" s="310">
        <v>1</v>
      </c>
      <c r="J40" s="310">
        <f t="shared" si="7"/>
        <v>4</v>
      </c>
      <c r="K40" s="310">
        <f t="shared" si="6"/>
        <v>60</v>
      </c>
      <c r="L40" s="478" t="s">
        <v>16</v>
      </c>
      <c r="M40" s="478" t="s">
        <v>164</v>
      </c>
      <c r="N40" s="310" t="s">
        <v>541</v>
      </c>
      <c r="O40" s="310" t="s">
        <v>541</v>
      </c>
      <c r="P40" s="310" t="s">
        <v>541</v>
      </c>
      <c r="Q40" s="310" t="s">
        <v>541</v>
      </c>
      <c r="R40" s="312"/>
      <c r="S40" s="150"/>
    </row>
    <row r="41" spans="1:19" ht="114" customHeight="1" x14ac:dyDescent="0.25">
      <c r="A41" s="302" t="s">
        <v>112</v>
      </c>
      <c r="B41" s="252" t="s">
        <v>291</v>
      </c>
      <c r="C41" s="321" t="s">
        <v>556</v>
      </c>
      <c r="D41" s="303">
        <v>20</v>
      </c>
      <c r="E41" s="294">
        <v>0</v>
      </c>
      <c r="F41" s="294">
        <v>1</v>
      </c>
      <c r="G41" s="294">
        <v>1</v>
      </c>
      <c r="H41" s="294">
        <v>1</v>
      </c>
      <c r="I41" s="294">
        <v>1</v>
      </c>
      <c r="J41" s="294">
        <f t="shared" si="7"/>
        <v>4</v>
      </c>
      <c r="K41" s="294">
        <f t="shared" si="6"/>
        <v>80</v>
      </c>
      <c r="L41" s="476" t="s">
        <v>23</v>
      </c>
      <c r="M41" s="476" t="s">
        <v>164</v>
      </c>
      <c r="N41" s="304"/>
      <c r="O41" s="304"/>
      <c r="P41" s="304"/>
      <c r="Q41" s="304"/>
      <c r="R41" s="305"/>
      <c r="S41" s="149"/>
    </row>
    <row r="42" spans="1:19" ht="146.25" customHeight="1" x14ac:dyDescent="0.25">
      <c r="A42" s="306" t="s">
        <v>112</v>
      </c>
      <c r="B42" s="243" t="s">
        <v>293</v>
      </c>
      <c r="C42" s="291" t="s">
        <v>295</v>
      </c>
      <c r="D42" s="130">
        <v>15</v>
      </c>
      <c r="E42" s="132">
        <v>0</v>
      </c>
      <c r="F42" s="132">
        <v>1</v>
      </c>
      <c r="G42" s="132">
        <v>1</v>
      </c>
      <c r="H42" s="132">
        <v>1</v>
      </c>
      <c r="I42" s="132">
        <v>1</v>
      </c>
      <c r="J42" s="132">
        <f t="shared" si="7"/>
        <v>4</v>
      </c>
      <c r="K42" s="132">
        <f t="shared" si="6"/>
        <v>60</v>
      </c>
      <c r="L42" s="477" t="s">
        <v>16</v>
      </c>
      <c r="M42" s="477" t="s">
        <v>164</v>
      </c>
      <c r="N42" s="141"/>
      <c r="O42" s="141"/>
      <c r="P42" s="141"/>
      <c r="Q42" s="141"/>
      <c r="R42" s="142"/>
      <c r="S42" s="136"/>
    </row>
    <row r="43" spans="1:19" ht="169.5" customHeight="1" x14ac:dyDescent="0.25">
      <c r="A43" s="306" t="s">
        <v>112</v>
      </c>
      <c r="B43" s="243" t="s">
        <v>1249</v>
      </c>
      <c r="C43" s="291" t="s">
        <v>1250</v>
      </c>
      <c r="D43" s="130">
        <v>15</v>
      </c>
      <c r="E43" s="132">
        <v>1</v>
      </c>
      <c r="F43" s="132">
        <v>1</v>
      </c>
      <c r="G43" s="132">
        <v>1</v>
      </c>
      <c r="H43" s="132">
        <v>1</v>
      </c>
      <c r="I43" s="132">
        <v>1</v>
      </c>
      <c r="J43" s="132">
        <f t="shared" si="7"/>
        <v>5</v>
      </c>
      <c r="K43" s="132">
        <f t="shared" si="6"/>
        <v>75</v>
      </c>
      <c r="L43" s="477" t="s">
        <v>16</v>
      </c>
      <c r="M43" s="477" t="s">
        <v>164</v>
      </c>
      <c r="N43" s="141"/>
      <c r="O43" s="141"/>
      <c r="P43" s="141"/>
      <c r="Q43" s="141"/>
      <c r="R43" s="142"/>
      <c r="S43" s="136"/>
    </row>
    <row r="44" spans="1:19" ht="148.5" customHeight="1" x14ac:dyDescent="0.25">
      <c r="A44" s="306" t="s">
        <v>112</v>
      </c>
      <c r="B44" s="243" t="s">
        <v>297</v>
      </c>
      <c r="C44" s="291" t="s">
        <v>1253</v>
      </c>
      <c r="D44" s="130">
        <v>10</v>
      </c>
      <c r="E44" s="132">
        <v>1</v>
      </c>
      <c r="F44" s="132">
        <v>1</v>
      </c>
      <c r="G44" s="132">
        <v>0</v>
      </c>
      <c r="H44" s="132">
        <v>1</v>
      </c>
      <c r="I44" s="132">
        <v>1</v>
      </c>
      <c r="J44" s="132">
        <f t="shared" si="7"/>
        <v>4</v>
      </c>
      <c r="K44" s="132">
        <f t="shared" si="6"/>
        <v>40</v>
      </c>
      <c r="L44" s="477" t="s">
        <v>22</v>
      </c>
      <c r="M44" s="477" t="s">
        <v>164</v>
      </c>
      <c r="N44" s="141"/>
      <c r="O44" s="141"/>
      <c r="P44" s="141"/>
      <c r="Q44" s="141"/>
      <c r="R44" s="142"/>
      <c r="S44" s="136"/>
    </row>
    <row r="45" spans="1:19" ht="239.25" customHeight="1" x14ac:dyDescent="0.25">
      <c r="A45" s="306" t="s">
        <v>112</v>
      </c>
      <c r="B45" s="243" t="s">
        <v>301</v>
      </c>
      <c r="C45" s="291" t="s">
        <v>1254</v>
      </c>
      <c r="D45" s="130">
        <v>10</v>
      </c>
      <c r="E45" s="132">
        <v>1</v>
      </c>
      <c r="F45" s="132">
        <v>1</v>
      </c>
      <c r="G45" s="132">
        <v>0</v>
      </c>
      <c r="H45" s="132">
        <v>1</v>
      </c>
      <c r="I45" s="132">
        <v>1</v>
      </c>
      <c r="J45" s="132">
        <f t="shared" si="7"/>
        <v>4</v>
      </c>
      <c r="K45" s="132">
        <f t="shared" si="6"/>
        <v>40</v>
      </c>
      <c r="L45" s="477" t="s">
        <v>22</v>
      </c>
      <c r="M45" s="477" t="s">
        <v>164</v>
      </c>
      <c r="N45" s="141"/>
      <c r="O45" s="141"/>
      <c r="P45" s="141"/>
      <c r="Q45" s="141"/>
      <c r="R45" s="142"/>
      <c r="S45" s="136"/>
    </row>
    <row r="46" spans="1:19" ht="174.75" customHeight="1" x14ac:dyDescent="0.25">
      <c r="A46" s="306" t="s">
        <v>112</v>
      </c>
      <c r="B46" s="243" t="s">
        <v>304</v>
      </c>
      <c r="C46" s="291" t="s">
        <v>305</v>
      </c>
      <c r="D46" s="130">
        <v>15</v>
      </c>
      <c r="E46" s="132">
        <v>1</v>
      </c>
      <c r="F46" s="132">
        <v>1</v>
      </c>
      <c r="G46" s="132">
        <v>1</v>
      </c>
      <c r="H46" s="132">
        <v>1</v>
      </c>
      <c r="I46" s="132">
        <v>1</v>
      </c>
      <c r="J46" s="132">
        <f t="shared" si="7"/>
        <v>5</v>
      </c>
      <c r="K46" s="132">
        <f t="shared" si="6"/>
        <v>75</v>
      </c>
      <c r="L46" s="477" t="s">
        <v>16</v>
      </c>
      <c r="M46" s="477" t="s">
        <v>164</v>
      </c>
      <c r="N46" s="141"/>
      <c r="O46" s="141"/>
      <c r="P46" s="141"/>
      <c r="Q46" s="141"/>
      <c r="R46" s="142"/>
      <c r="S46" s="136"/>
    </row>
    <row r="47" spans="1:19" ht="189.75" customHeight="1" x14ac:dyDescent="0.25">
      <c r="A47" s="306" t="s">
        <v>112</v>
      </c>
      <c r="B47" s="243" t="s">
        <v>306</v>
      </c>
      <c r="C47" s="291" t="s">
        <v>1275</v>
      </c>
      <c r="D47" s="130">
        <v>10</v>
      </c>
      <c r="E47" s="132">
        <v>1</v>
      </c>
      <c r="F47" s="132">
        <v>1</v>
      </c>
      <c r="G47" s="132">
        <v>0</v>
      </c>
      <c r="H47" s="132">
        <v>1</v>
      </c>
      <c r="I47" s="138">
        <v>1</v>
      </c>
      <c r="J47" s="138">
        <f t="shared" si="7"/>
        <v>4</v>
      </c>
      <c r="K47" s="138">
        <f t="shared" si="6"/>
        <v>40</v>
      </c>
      <c r="L47" s="477" t="s">
        <v>22</v>
      </c>
      <c r="M47" s="477" t="s">
        <v>164</v>
      </c>
      <c r="N47" s="141"/>
      <c r="O47" s="141"/>
      <c r="P47" s="141"/>
      <c r="Q47" s="141"/>
      <c r="R47" s="142"/>
      <c r="S47" s="136"/>
    </row>
    <row r="48" spans="1:19" ht="213" customHeight="1" x14ac:dyDescent="0.25">
      <c r="A48" s="306" t="s">
        <v>112</v>
      </c>
      <c r="B48" s="243" t="s">
        <v>308</v>
      </c>
      <c r="C48" s="291" t="s">
        <v>1276</v>
      </c>
      <c r="D48" s="130">
        <v>10</v>
      </c>
      <c r="E48" s="132">
        <v>1</v>
      </c>
      <c r="F48" s="132">
        <v>1</v>
      </c>
      <c r="G48" s="132">
        <v>0</v>
      </c>
      <c r="H48" s="132">
        <v>1</v>
      </c>
      <c r="I48" s="132">
        <v>1</v>
      </c>
      <c r="J48" s="132">
        <f t="shared" si="7"/>
        <v>4</v>
      </c>
      <c r="K48" s="132">
        <f t="shared" si="6"/>
        <v>40</v>
      </c>
      <c r="L48" s="477" t="s">
        <v>22</v>
      </c>
      <c r="M48" s="477" t="s">
        <v>558</v>
      </c>
      <c r="N48" s="141"/>
      <c r="O48" s="141"/>
      <c r="P48" s="141"/>
      <c r="Q48" s="141"/>
      <c r="R48" s="142"/>
      <c r="S48" s="134" t="s">
        <v>1255</v>
      </c>
    </row>
    <row r="49" spans="1:19" ht="88.5" customHeight="1" x14ac:dyDescent="0.25">
      <c r="A49" s="306" t="s">
        <v>112</v>
      </c>
      <c r="B49" s="243" t="s">
        <v>310</v>
      </c>
      <c r="C49" s="291" t="s">
        <v>311</v>
      </c>
      <c r="D49" s="130">
        <v>5</v>
      </c>
      <c r="E49" s="132">
        <v>0</v>
      </c>
      <c r="F49" s="132">
        <v>0</v>
      </c>
      <c r="G49" s="132">
        <v>0</v>
      </c>
      <c r="H49" s="132">
        <v>1</v>
      </c>
      <c r="I49" s="132">
        <v>0</v>
      </c>
      <c r="J49" s="132">
        <f t="shared" si="7"/>
        <v>1</v>
      </c>
      <c r="K49" s="132">
        <f t="shared" si="6"/>
        <v>5</v>
      </c>
      <c r="L49" s="477" t="s">
        <v>165</v>
      </c>
      <c r="M49" s="477" t="s">
        <v>164</v>
      </c>
      <c r="N49" s="141"/>
      <c r="O49" s="141"/>
      <c r="P49" s="141"/>
      <c r="Q49" s="141"/>
      <c r="R49" s="142"/>
      <c r="S49" s="136"/>
    </row>
    <row r="50" spans="1:19" ht="246" customHeight="1" x14ac:dyDescent="0.25">
      <c r="A50" s="306" t="s">
        <v>112</v>
      </c>
      <c r="B50" s="243" t="s">
        <v>313</v>
      </c>
      <c r="C50" s="291" t="s">
        <v>1256</v>
      </c>
      <c r="D50" s="130">
        <v>10</v>
      </c>
      <c r="E50" s="132">
        <v>1</v>
      </c>
      <c r="F50" s="132">
        <v>1</v>
      </c>
      <c r="G50" s="132">
        <v>1</v>
      </c>
      <c r="H50" s="132">
        <v>1</v>
      </c>
      <c r="I50" s="132">
        <v>0</v>
      </c>
      <c r="J50" s="132">
        <f t="shared" si="7"/>
        <v>4</v>
      </c>
      <c r="K50" s="132">
        <f t="shared" si="6"/>
        <v>40</v>
      </c>
      <c r="L50" s="477" t="s">
        <v>22</v>
      </c>
      <c r="M50" s="477" t="s">
        <v>164</v>
      </c>
      <c r="N50" s="141"/>
      <c r="O50" s="141"/>
      <c r="P50" s="141"/>
      <c r="Q50" s="141"/>
      <c r="R50" s="142"/>
      <c r="S50" s="136"/>
    </row>
    <row r="51" spans="1:19" ht="58.5" customHeight="1" x14ac:dyDescent="0.25">
      <c r="A51" s="306" t="s">
        <v>112</v>
      </c>
      <c r="B51" s="243" t="s">
        <v>317</v>
      </c>
      <c r="C51" s="291" t="s">
        <v>318</v>
      </c>
      <c r="D51" s="130">
        <v>10</v>
      </c>
      <c r="E51" s="132">
        <v>1</v>
      </c>
      <c r="F51" s="132">
        <v>0</v>
      </c>
      <c r="G51" s="132">
        <v>1</v>
      </c>
      <c r="H51" s="132">
        <v>1</v>
      </c>
      <c r="I51" s="132">
        <v>1</v>
      </c>
      <c r="J51" s="132">
        <f t="shared" si="7"/>
        <v>4</v>
      </c>
      <c r="K51" s="132">
        <f t="shared" si="6"/>
        <v>40</v>
      </c>
      <c r="L51" s="477" t="s">
        <v>22</v>
      </c>
      <c r="M51" s="477" t="s">
        <v>164</v>
      </c>
      <c r="N51" s="141"/>
      <c r="O51" s="141"/>
      <c r="P51" s="141"/>
      <c r="Q51" s="141"/>
      <c r="R51" s="142"/>
      <c r="S51" s="136"/>
    </row>
    <row r="52" spans="1:19" ht="65.25" customHeight="1" x14ac:dyDescent="0.25">
      <c r="A52" s="306" t="s">
        <v>112</v>
      </c>
      <c r="B52" s="243" t="s">
        <v>320</v>
      </c>
      <c r="C52" s="291" t="s">
        <v>321</v>
      </c>
      <c r="D52" s="130">
        <v>10</v>
      </c>
      <c r="E52" s="132">
        <v>1</v>
      </c>
      <c r="F52" s="132">
        <v>0</v>
      </c>
      <c r="G52" s="132">
        <v>1</v>
      </c>
      <c r="H52" s="132">
        <v>1</v>
      </c>
      <c r="I52" s="132">
        <v>1</v>
      </c>
      <c r="J52" s="132">
        <f t="shared" si="7"/>
        <v>4</v>
      </c>
      <c r="K52" s="132">
        <f t="shared" si="6"/>
        <v>40</v>
      </c>
      <c r="L52" s="477" t="s">
        <v>22</v>
      </c>
      <c r="M52" s="477" t="s">
        <v>164</v>
      </c>
      <c r="N52" s="141"/>
      <c r="O52" s="141"/>
      <c r="P52" s="141"/>
      <c r="Q52" s="141"/>
      <c r="R52" s="142"/>
      <c r="S52" s="136"/>
    </row>
    <row r="53" spans="1:19" ht="67.5" customHeight="1" x14ac:dyDescent="0.25">
      <c r="A53" s="306" t="s">
        <v>112</v>
      </c>
      <c r="B53" s="243" t="s">
        <v>322</v>
      </c>
      <c r="C53" s="291" t="s">
        <v>324</v>
      </c>
      <c r="D53" s="130">
        <v>10</v>
      </c>
      <c r="E53" s="132">
        <v>1</v>
      </c>
      <c r="F53" s="132">
        <v>0</v>
      </c>
      <c r="G53" s="132">
        <v>1</v>
      </c>
      <c r="H53" s="132">
        <v>1</v>
      </c>
      <c r="I53" s="132">
        <v>1</v>
      </c>
      <c r="J53" s="132">
        <f t="shared" si="7"/>
        <v>4</v>
      </c>
      <c r="K53" s="132">
        <f t="shared" si="6"/>
        <v>40</v>
      </c>
      <c r="L53" s="477" t="s">
        <v>22</v>
      </c>
      <c r="M53" s="477" t="s">
        <v>164</v>
      </c>
      <c r="N53" s="141"/>
      <c r="O53" s="141"/>
      <c r="P53" s="141"/>
      <c r="Q53" s="141"/>
      <c r="R53" s="142"/>
      <c r="S53" s="136"/>
    </row>
    <row r="54" spans="1:19" ht="176.25" customHeight="1" x14ac:dyDescent="0.25">
      <c r="A54" s="306" t="s">
        <v>112</v>
      </c>
      <c r="B54" s="243" t="s">
        <v>325</v>
      </c>
      <c r="C54" s="291" t="s">
        <v>1257</v>
      </c>
      <c r="D54" s="130">
        <v>15</v>
      </c>
      <c r="E54" s="132">
        <v>1</v>
      </c>
      <c r="F54" s="132">
        <v>1</v>
      </c>
      <c r="G54" s="132">
        <v>1</v>
      </c>
      <c r="H54" s="132">
        <v>1</v>
      </c>
      <c r="I54" s="132">
        <v>1</v>
      </c>
      <c r="J54" s="132">
        <f t="shared" si="7"/>
        <v>5</v>
      </c>
      <c r="K54" s="132">
        <f t="shared" si="6"/>
        <v>75</v>
      </c>
      <c r="L54" s="477" t="s">
        <v>16</v>
      </c>
      <c r="M54" s="477" t="s">
        <v>164</v>
      </c>
      <c r="N54" s="141"/>
      <c r="O54" s="141"/>
      <c r="P54" s="141"/>
      <c r="Q54" s="141"/>
      <c r="R54" s="142"/>
      <c r="S54" s="136"/>
    </row>
    <row r="55" spans="1:19" ht="76.5" customHeight="1" x14ac:dyDescent="0.25">
      <c r="A55" s="306" t="s">
        <v>112</v>
      </c>
      <c r="B55" s="243" t="s">
        <v>330</v>
      </c>
      <c r="C55" s="291" t="s">
        <v>332</v>
      </c>
      <c r="D55" s="130">
        <v>15</v>
      </c>
      <c r="E55" s="132">
        <v>1</v>
      </c>
      <c r="F55" s="132">
        <v>0</v>
      </c>
      <c r="G55" s="132">
        <v>1</v>
      </c>
      <c r="H55" s="132">
        <v>1</v>
      </c>
      <c r="I55" s="132">
        <v>1</v>
      </c>
      <c r="J55" s="132">
        <f t="shared" si="7"/>
        <v>4</v>
      </c>
      <c r="K55" s="132">
        <f t="shared" si="6"/>
        <v>60</v>
      </c>
      <c r="L55" s="477" t="s">
        <v>16</v>
      </c>
      <c r="M55" s="477" t="s">
        <v>164</v>
      </c>
      <c r="N55" s="141"/>
      <c r="O55" s="141"/>
      <c r="P55" s="141"/>
      <c r="Q55" s="141"/>
      <c r="R55" s="142"/>
      <c r="S55" s="136"/>
    </row>
    <row r="56" spans="1:19" ht="99" customHeight="1" thickBot="1" x14ac:dyDescent="0.3">
      <c r="A56" s="306" t="s">
        <v>112</v>
      </c>
      <c r="B56" s="243" t="s">
        <v>336</v>
      </c>
      <c r="C56" s="291" t="s">
        <v>337</v>
      </c>
      <c r="D56" s="130">
        <v>15</v>
      </c>
      <c r="E56" s="132">
        <v>1</v>
      </c>
      <c r="F56" s="132">
        <v>0</v>
      </c>
      <c r="G56" s="132">
        <v>1</v>
      </c>
      <c r="H56" s="132">
        <v>1</v>
      </c>
      <c r="I56" s="132">
        <v>1</v>
      </c>
      <c r="J56" s="132">
        <f t="shared" si="7"/>
        <v>4</v>
      </c>
      <c r="K56" s="132">
        <f t="shared" si="6"/>
        <v>60</v>
      </c>
      <c r="L56" s="477" t="s">
        <v>16</v>
      </c>
      <c r="M56" s="477" t="s">
        <v>164</v>
      </c>
      <c r="N56" s="141"/>
      <c r="O56" s="141"/>
      <c r="P56" s="141"/>
      <c r="Q56" s="141"/>
      <c r="R56" s="142"/>
      <c r="S56" s="147"/>
    </row>
    <row r="57" spans="1:19" ht="187.5" customHeight="1" thickBot="1" x14ac:dyDescent="0.3">
      <c r="A57" s="307" t="s">
        <v>112</v>
      </c>
      <c r="B57" s="245" t="s">
        <v>371</v>
      </c>
      <c r="C57" s="322" t="s">
        <v>372</v>
      </c>
      <c r="D57" s="309">
        <v>15</v>
      </c>
      <c r="E57" s="310">
        <v>1</v>
      </c>
      <c r="F57" s="310">
        <v>1</v>
      </c>
      <c r="G57" s="310">
        <v>1</v>
      </c>
      <c r="H57" s="310">
        <v>1</v>
      </c>
      <c r="I57" s="310">
        <v>1</v>
      </c>
      <c r="J57" s="310">
        <f t="shared" si="7"/>
        <v>5</v>
      </c>
      <c r="K57" s="310">
        <f t="shared" si="6"/>
        <v>75</v>
      </c>
      <c r="L57" s="478" t="s">
        <v>16</v>
      </c>
      <c r="M57" s="478" t="s">
        <v>164</v>
      </c>
      <c r="N57" s="311"/>
      <c r="O57" s="311"/>
      <c r="P57" s="311"/>
      <c r="Q57" s="311"/>
      <c r="R57" s="312"/>
      <c r="S57" s="318"/>
    </row>
    <row r="58" spans="1:19" ht="96" customHeight="1" x14ac:dyDescent="0.25">
      <c r="A58" s="302" t="s">
        <v>122</v>
      </c>
      <c r="B58" s="289" t="s">
        <v>340</v>
      </c>
      <c r="C58" s="321" t="s">
        <v>557</v>
      </c>
      <c r="D58" s="303">
        <v>20</v>
      </c>
      <c r="E58" s="294">
        <v>1</v>
      </c>
      <c r="F58" s="294">
        <v>0</v>
      </c>
      <c r="G58" s="294">
        <v>1</v>
      </c>
      <c r="H58" s="294">
        <v>1</v>
      </c>
      <c r="I58" s="294">
        <v>1</v>
      </c>
      <c r="J58" s="294">
        <f t="shared" si="7"/>
        <v>4</v>
      </c>
      <c r="K58" s="294">
        <f t="shared" si="6"/>
        <v>80</v>
      </c>
      <c r="L58" s="476" t="s">
        <v>16</v>
      </c>
      <c r="M58" s="476" t="s">
        <v>164</v>
      </c>
      <c r="N58" s="304"/>
      <c r="O58" s="304"/>
      <c r="P58" s="304"/>
      <c r="Q58" s="304"/>
      <c r="R58" s="305"/>
      <c r="S58" s="149"/>
    </row>
    <row r="59" spans="1:19" ht="120" x14ac:dyDescent="0.25">
      <c r="A59" s="306" t="s">
        <v>122</v>
      </c>
      <c r="B59" s="267" t="s">
        <v>342</v>
      </c>
      <c r="C59" s="291" t="s">
        <v>799</v>
      </c>
      <c r="D59" s="130">
        <v>15</v>
      </c>
      <c r="E59" s="132">
        <v>1</v>
      </c>
      <c r="F59" s="132">
        <v>1</v>
      </c>
      <c r="G59" s="132">
        <v>1</v>
      </c>
      <c r="H59" s="132">
        <v>1</v>
      </c>
      <c r="I59" s="132">
        <v>1</v>
      </c>
      <c r="J59" s="132">
        <f t="shared" si="7"/>
        <v>5</v>
      </c>
      <c r="K59" s="132">
        <f t="shared" si="6"/>
        <v>75</v>
      </c>
      <c r="L59" s="477" t="s">
        <v>16</v>
      </c>
      <c r="M59" s="477" t="s">
        <v>558</v>
      </c>
      <c r="N59" s="141"/>
      <c r="O59" s="141"/>
      <c r="P59" s="141"/>
      <c r="Q59" s="141"/>
      <c r="R59" s="142"/>
      <c r="S59" s="134" t="s">
        <v>559</v>
      </c>
    </row>
    <row r="60" spans="1:19" ht="60" x14ac:dyDescent="0.25">
      <c r="A60" s="306" t="s">
        <v>122</v>
      </c>
      <c r="B60" s="267" t="s">
        <v>346</v>
      </c>
      <c r="C60" s="291" t="s">
        <v>1258</v>
      </c>
      <c r="D60" s="130">
        <v>15</v>
      </c>
      <c r="E60" s="132">
        <v>1</v>
      </c>
      <c r="F60" s="132">
        <v>1</v>
      </c>
      <c r="G60" s="132">
        <v>1</v>
      </c>
      <c r="H60" s="132">
        <v>1</v>
      </c>
      <c r="I60" s="132">
        <v>1</v>
      </c>
      <c r="J60" s="132">
        <f t="shared" si="7"/>
        <v>5</v>
      </c>
      <c r="K60" s="132">
        <f t="shared" si="6"/>
        <v>75</v>
      </c>
      <c r="L60" s="477" t="s">
        <v>16</v>
      </c>
      <c r="M60" s="477" t="s">
        <v>167</v>
      </c>
      <c r="N60" s="141"/>
      <c r="O60" s="141"/>
      <c r="P60" s="141"/>
      <c r="Q60" s="141"/>
      <c r="R60" s="142"/>
      <c r="S60" s="136"/>
    </row>
    <row r="61" spans="1:19" ht="54" customHeight="1" x14ac:dyDescent="0.25">
      <c r="A61" s="306" t="s">
        <v>122</v>
      </c>
      <c r="B61" s="267" t="s">
        <v>350</v>
      </c>
      <c r="C61" s="291" t="s">
        <v>560</v>
      </c>
      <c r="D61" s="130">
        <v>15</v>
      </c>
      <c r="E61" s="132">
        <v>1</v>
      </c>
      <c r="F61" s="132">
        <v>1</v>
      </c>
      <c r="G61" s="132">
        <v>1</v>
      </c>
      <c r="H61" s="132">
        <v>1</v>
      </c>
      <c r="I61" s="132">
        <v>0</v>
      </c>
      <c r="J61" s="132">
        <f t="shared" si="7"/>
        <v>4</v>
      </c>
      <c r="K61" s="132">
        <f t="shared" si="6"/>
        <v>60</v>
      </c>
      <c r="L61" s="477" t="s">
        <v>16</v>
      </c>
      <c r="M61" s="477" t="s">
        <v>167</v>
      </c>
      <c r="N61" s="141"/>
      <c r="O61" s="141"/>
      <c r="P61" s="141"/>
      <c r="Q61" s="141"/>
      <c r="R61" s="142"/>
      <c r="S61" s="136"/>
    </row>
    <row r="62" spans="1:19" ht="81" customHeight="1" x14ac:dyDescent="0.25">
      <c r="A62" s="306" t="s">
        <v>122</v>
      </c>
      <c r="B62" s="267" t="s">
        <v>352</v>
      </c>
      <c r="C62" s="291" t="s">
        <v>561</v>
      </c>
      <c r="D62" s="130">
        <v>10</v>
      </c>
      <c r="E62" s="132">
        <v>1</v>
      </c>
      <c r="F62" s="132">
        <v>0</v>
      </c>
      <c r="G62" s="132">
        <v>1</v>
      </c>
      <c r="H62" s="132">
        <v>1</v>
      </c>
      <c r="I62" s="132">
        <v>1</v>
      </c>
      <c r="J62" s="132">
        <f t="shared" si="7"/>
        <v>4</v>
      </c>
      <c r="K62" s="132">
        <f t="shared" si="6"/>
        <v>40</v>
      </c>
      <c r="L62" s="477" t="s">
        <v>22</v>
      </c>
      <c r="M62" s="477" t="s">
        <v>167</v>
      </c>
      <c r="N62" s="141"/>
      <c r="O62" s="141"/>
      <c r="P62" s="141"/>
      <c r="Q62" s="141"/>
      <c r="R62" s="142"/>
      <c r="S62" s="136"/>
    </row>
    <row r="63" spans="1:19" ht="118.5" customHeight="1" x14ac:dyDescent="0.25">
      <c r="A63" s="306" t="s">
        <v>122</v>
      </c>
      <c r="B63" s="267" t="s">
        <v>357</v>
      </c>
      <c r="C63" s="291" t="s">
        <v>354</v>
      </c>
      <c r="D63" s="130">
        <v>10</v>
      </c>
      <c r="E63" s="132">
        <v>1</v>
      </c>
      <c r="F63" s="132">
        <v>0</v>
      </c>
      <c r="G63" s="132">
        <v>1</v>
      </c>
      <c r="H63" s="132">
        <v>1</v>
      </c>
      <c r="I63" s="132">
        <v>1</v>
      </c>
      <c r="J63" s="132">
        <f t="shared" si="7"/>
        <v>4</v>
      </c>
      <c r="K63" s="132">
        <f t="shared" si="6"/>
        <v>40</v>
      </c>
      <c r="L63" s="477" t="s">
        <v>22</v>
      </c>
      <c r="M63" s="477" t="s">
        <v>167</v>
      </c>
      <c r="N63" s="141"/>
      <c r="O63" s="141"/>
      <c r="P63" s="141"/>
      <c r="Q63" s="141"/>
      <c r="R63" s="142"/>
      <c r="S63" s="136"/>
    </row>
    <row r="64" spans="1:19" ht="53.25" customHeight="1" x14ac:dyDescent="0.25">
      <c r="A64" s="306" t="s">
        <v>122</v>
      </c>
      <c r="B64" s="267" t="s">
        <v>358</v>
      </c>
      <c r="C64" s="291" t="s">
        <v>360</v>
      </c>
      <c r="D64" s="130">
        <v>10</v>
      </c>
      <c r="E64" s="132">
        <v>1</v>
      </c>
      <c r="F64" s="132">
        <v>1</v>
      </c>
      <c r="G64" s="132">
        <v>0</v>
      </c>
      <c r="H64" s="132">
        <v>1</v>
      </c>
      <c r="I64" s="132">
        <v>1</v>
      </c>
      <c r="J64" s="132">
        <f t="shared" si="7"/>
        <v>4</v>
      </c>
      <c r="K64" s="132">
        <f t="shared" si="6"/>
        <v>40</v>
      </c>
      <c r="L64" s="477" t="s">
        <v>22</v>
      </c>
      <c r="M64" s="477" t="s">
        <v>167</v>
      </c>
      <c r="N64" s="141"/>
      <c r="O64" s="141"/>
      <c r="P64" s="141"/>
      <c r="Q64" s="141"/>
      <c r="R64" s="142"/>
      <c r="S64" s="136"/>
    </row>
    <row r="65" spans="1:19" ht="92.25" customHeight="1" x14ac:dyDescent="0.25">
      <c r="A65" s="306" t="s">
        <v>122</v>
      </c>
      <c r="B65" s="267" t="s">
        <v>363</v>
      </c>
      <c r="C65" s="291" t="s">
        <v>366</v>
      </c>
      <c r="D65" s="130">
        <v>10</v>
      </c>
      <c r="E65" s="132">
        <v>1</v>
      </c>
      <c r="F65" s="132">
        <v>1</v>
      </c>
      <c r="G65" s="132">
        <v>0</v>
      </c>
      <c r="H65" s="132">
        <v>1</v>
      </c>
      <c r="I65" s="132">
        <v>1</v>
      </c>
      <c r="J65" s="132">
        <f t="shared" si="7"/>
        <v>4</v>
      </c>
      <c r="K65" s="132">
        <f t="shared" si="6"/>
        <v>40</v>
      </c>
      <c r="L65" s="477" t="s">
        <v>22</v>
      </c>
      <c r="M65" s="477" t="s">
        <v>167</v>
      </c>
      <c r="N65" s="141"/>
      <c r="O65" s="141"/>
      <c r="P65" s="141"/>
      <c r="Q65" s="141"/>
      <c r="R65" s="142"/>
      <c r="S65" s="136"/>
    </row>
    <row r="66" spans="1:19" ht="102.75" customHeight="1" x14ac:dyDescent="0.25">
      <c r="A66" s="306" t="s">
        <v>122</v>
      </c>
      <c r="B66" s="267" t="s">
        <v>367</v>
      </c>
      <c r="C66" s="291" t="s">
        <v>369</v>
      </c>
      <c r="D66" s="130">
        <v>10</v>
      </c>
      <c r="E66" s="132">
        <v>1</v>
      </c>
      <c r="F66" s="132">
        <v>1</v>
      </c>
      <c r="G66" s="132">
        <v>0</v>
      </c>
      <c r="H66" s="132">
        <v>1</v>
      </c>
      <c r="I66" s="132">
        <v>1</v>
      </c>
      <c r="J66" s="132">
        <f t="shared" si="7"/>
        <v>4</v>
      </c>
      <c r="K66" s="132">
        <f t="shared" si="6"/>
        <v>40</v>
      </c>
      <c r="L66" s="477" t="s">
        <v>22</v>
      </c>
      <c r="M66" s="477" t="s">
        <v>167</v>
      </c>
      <c r="N66" s="141"/>
      <c r="O66" s="141"/>
      <c r="P66" s="141"/>
      <c r="Q66" s="141"/>
      <c r="R66" s="142"/>
      <c r="S66" s="136"/>
    </row>
    <row r="67" spans="1:19" ht="69.75" customHeight="1" thickBot="1" x14ac:dyDescent="0.3">
      <c r="A67" s="307" t="s">
        <v>122</v>
      </c>
      <c r="B67" s="308" t="s">
        <v>371</v>
      </c>
      <c r="C67" s="322" t="s">
        <v>561</v>
      </c>
      <c r="D67" s="309">
        <v>15</v>
      </c>
      <c r="E67" s="310">
        <v>1</v>
      </c>
      <c r="F67" s="310">
        <v>1</v>
      </c>
      <c r="G67" s="310">
        <v>1</v>
      </c>
      <c r="H67" s="310">
        <v>1</v>
      </c>
      <c r="I67" s="310">
        <v>1</v>
      </c>
      <c r="J67" s="310">
        <f t="shared" si="7"/>
        <v>5</v>
      </c>
      <c r="K67" s="310">
        <f t="shared" si="6"/>
        <v>75</v>
      </c>
      <c r="L67" s="478" t="s">
        <v>16</v>
      </c>
      <c r="M67" s="478" t="s">
        <v>167</v>
      </c>
      <c r="N67" s="311"/>
      <c r="O67" s="311"/>
      <c r="P67" s="311"/>
      <c r="Q67" s="311"/>
      <c r="R67" s="312"/>
      <c r="S67" s="150"/>
    </row>
    <row r="68" spans="1:19" ht="120" x14ac:dyDescent="0.25">
      <c r="A68" s="302" t="s">
        <v>562</v>
      </c>
      <c r="B68" s="296" t="s">
        <v>373</v>
      </c>
      <c r="C68" s="321" t="s">
        <v>1278</v>
      </c>
      <c r="D68" s="292">
        <v>15</v>
      </c>
      <c r="E68" s="293">
        <v>1</v>
      </c>
      <c r="F68" s="293">
        <v>1</v>
      </c>
      <c r="G68" s="293">
        <v>0</v>
      </c>
      <c r="H68" s="293">
        <v>1</v>
      </c>
      <c r="I68" s="293">
        <v>1</v>
      </c>
      <c r="J68" s="293">
        <f>+E68+F68+G68+H68+I68</f>
        <v>4</v>
      </c>
      <c r="K68" s="293">
        <f>+J68*D68</f>
        <v>60</v>
      </c>
      <c r="L68" s="293" t="s">
        <v>16</v>
      </c>
      <c r="M68" s="476" t="s">
        <v>164</v>
      </c>
      <c r="N68" s="294" t="s">
        <v>563</v>
      </c>
      <c r="O68" s="294" t="s">
        <v>563</v>
      </c>
      <c r="P68" s="294" t="s">
        <v>563</v>
      </c>
      <c r="Q68" s="294" t="s">
        <v>563</v>
      </c>
      <c r="R68" s="295" t="s">
        <v>563</v>
      </c>
      <c r="S68" s="127"/>
    </row>
    <row r="69" spans="1:19" ht="101.25" customHeight="1" x14ac:dyDescent="0.25">
      <c r="A69" s="306" t="s">
        <v>562</v>
      </c>
      <c r="B69" s="267" t="s">
        <v>378</v>
      </c>
      <c r="C69" s="291" t="s">
        <v>564</v>
      </c>
      <c r="D69" s="130">
        <v>20</v>
      </c>
      <c r="E69" s="212">
        <v>1</v>
      </c>
      <c r="F69" s="212">
        <v>1</v>
      </c>
      <c r="G69" s="212">
        <v>1</v>
      </c>
      <c r="H69" s="212">
        <v>1</v>
      </c>
      <c r="I69" s="212">
        <v>1</v>
      </c>
      <c r="J69" s="212">
        <f t="shared" ref="J69:J132" si="8">+E69+F69+G69+H69+I69</f>
        <v>5</v>
      </c>
      <c r="K69" s="212">
        <f t="shared" ref="K69:K132" si="9">+J69*D69</f>
        <v>100</v>
      </c>
      <c r="L69" s="474" t="s">
        <v>23</v>
      </c>
      <c r="M69" s="477" t="s">
        <v>164</v>
      </c>
      <c r="N69" s="132" t="s">
        <v>563</v>
      </c>
      <c r="O69" s="132" t="s">
        <v>563</v>
      </c>
      <c r="P69" s="132" t="s">
        <v>563</v>
      </c>
      <c r="Q69" s="132" t="s">
        <v>563</v>
      </c>
      <c r="R69" s="133" t="s">
        <v>563</v>
      </c>
      <c r="S69" s="134" t="s">
        <v>565</v>
      </c>
    </row>
    <row r="70" spans="1:19" ht="54" customHeight="1" x14ac:dyDescent="0.25">
      <c r="A70" s="306" t="s">
        <v>562</v>
      </c>
      <c r="B70" s="267" t="s">
        <v>384</v>
      </c>
      <c r="C70" s="291" t="s">
        <v>564</v>
      </c>
      <c r="D70" s="130">
        <v>15</v>
      </c>
      <c r="E70" s="212">
        <v>1</v>
      </c>
      <c r="F70" s="212">
        <v>1</v>
      </c>
      <c r="G70" s="212">
        <v>1</v>
      </c>
      <c r="H70" s="212">
        <v>1</v>
      </c>
      <c r="I70" s="212">
        <v>1</v>
      </c>
      <c r="J70" s="212">
        <f t="shared" si="8"/>
        <v>5</v>
      </c>
      <c r="K70" s="212">
        <f t="shared" si="9"/>
        <v>75</v>
      </c>
      <c r="L70" s="474" t="s">
        <v>16</v>
      </c>
      <c r="M70" s="477" t="s">
        <v>164</v>
      </c>
      <c r="N70" s="132" t="s">
        <v>563</v>
      </c>
      <c r="O70" s="132" t="s">
        <v>563</v>
      </c>
      <c r="P70" s="132" t="s">
        <v>563</v>
      </c>
      <c r="Q70" s="132" t="s">
        <v>563</v>
      </c>
      <c r="R70" s="133" t="s">
        <v>563</v>
      </c>
      <c r="S70" s="134" t="s">
        <v>565</v>
      </c>
    </row>
    <row r="71" spans="1:19" ht="90.75" customHeight="1" x14ac:dyDescent="0.25">
      <c r="A71" s="306" t="s">
        <v>562</v>
      </c>
      <c r="B71" s="267" t="s">
        <v>387</v>
      </c>
      <c r="C71" s="291" t="s">
        <v>566</v>
      </c>
      <c r="D71" s="130">
        <v>10</v>
      </c>
      <c r="E71" s="212">
        <v>1</v>
      </c>
      <c r="F71" s="212">
        <v>1</v>
      </c>
      <c r="G71" s="212">
        <v>1</v>
      </c>
      <c r="H71" s="212">
        <v>1</v>
      </c>
      <c r="I71" s="212">
        <v>1</v>
      </c>
      <c r="J71" s="212">
        <f t="shared" si="8"/>
        <v>5</v>
      </c>
      <c r="K71" s="212">
        <f t="shared" si="9"/>
        <v>50</v>
      </c>
      <c r="L71" s="474" t="s">
        <v>22</v>
      </c>
      <c r="M71" s="477" t="s">
        <v>164</v>
      </c>
      <c r="N71" s="132" t="s">
        <v>563</v>
      </c>
      <c r="O71" s="132" t="s">
        <v>563</v>
      </c>
      <c r="P71" s="132" t="s">
        <v>563</v>
      </c>
      <c r="Q71" s="132" t="s">
        <v>563</v>
      </c>
      <c r="R71" s="133" t="s">
        <v>563</v>
      </c>
      <c r="S71" s="136"/>
    </row>
    <row r="72" spans="1:19" ht="86.25" customHeight="1" x14ac:dyDescent="0.25">
      <c r="A72" s="306" t="s">
        <v>562</v>
      </c>
      <c r="B72" s="267" t="s">
        <v>392</v>
      </c>
      <c r="C72" s="291" t="s">
        <v>393</v>
      </c>
      <c r="D72" s="130">
        <v>15</v>
      </c>
      <c r="E72" s="212">
        <v>1</v>
      </c>
      <c r="F72" s="212">
        <v>1</v>
      </c>
      <c r="G72" s="212">
        <v>1</v>
      </c>
      <c r="H72" s="212">
        <v>1</v>
      </c>
      <c r="I72" s="212">
        <v>1</v>
      </c>
      <c r="J72" s="212">
        <f t="shared" si="8"/>
        <v>5</v>
      </c>
      <c r="K72" s="212">
        <f t="shared" si="9"/>
        <v>75</v>
      </c>
      <c r="L72" s="474" t="s">
        <v>16</v>
      </c>
      <c r="M72" s="477" t="s">
        <v>164</v>
      </c>
      <c r="N72" s="132" t="s">
        <v>563</v>
      </c>
      <c r="O72" s="132" t="s">
        <v>563</v>
      </c>
      <c r="P72" s="132" t="s">
        <v>563</v>
      </c>
      <c r="Q72" s="132" t="s">
        <v>563</v>
      </c>
      <c r="R72" s="133" t="s">
        <v>563</v>
      </c>
      <c r="S72" s="136"/>
    </row>
    <row r="73" spans="1:19" ht="82.5" customHeight="1" thickBot="1" x14ac:dyDescent="0.3">
      <c r="A73" s="307" t="s">
        <v>562</v>
      </c>
      <c r="B73" s="308" t="s">
        <v>397</v>
      </c>
      <c r="C73" s="322" t="s">
        <v>567</v>
      </c>
      <c r="D73" s="309">
        <v>15</v>
      </c>
      <c r="E73" s="324">
        <v>1</v>
      </c>
      <c r="F73" s="324">
        <v>1</v>
      </c>
      <c r="G73" s="324">
        <v>1</v>
      </c>
      <c r="H73" s="324">
        <v>1</v>
      </c>
      <c r="I73" s="324">
        <v>1</v>
      </c>
      <c r="J73" s="324">
        <f t="shared" si="8"/>
        <v>5</v>
      </c>
      <c r="K73" s="324">
        <f t="shared" si="9"/>
        <v>75</v>
      </c>
      <c r="L73" s="324" t="s">
        <v>16</v>
      </c>
      <c r="M73" s="478" t="s">
        <v>164</v>
      </c>
      <c r="N73" s="310" t="s">
        <v>563</v>
      </c>
      <c r="O73" s="310" t="s">
        <v>563</v>
      </c>
      <c r="P73" s="325" t="s">
        <v>563</v>
      </c>
      <c r="Q73" s="310" t="s">
        <v>563</v>
      </c>
      <c r="R73" s="326" t="s">
        <v>563</v>
      </c>
      <c r="S73" s="139"/>
    </row>
    <row r="74" spans="1:19" ht="92.25" customHeight="1" x14ac:dyDescent="0.25">
      <c r="A74" s="302" t="s">
        <v>41</v>
      </c>
      <c r="B74" s="289" t="s">
        <v>398</v>
      </c>
      <c r="C74" s="321" t="s">
        <v>568</v>
      </c>
      <c r="D74" s="303">
        <v>15</v>
      </c>
      <c r="E74" s="327">
        <v>1</v>
      </c>
      <c r="F74" s="294">
        <v>1</v>
      </c>
      <c r="G74" s="294">
        <v>1</v>
      </c>
      <c r="H74" s="294">
        <v>1</v>
      </c>
      <c r="I74" s="294">
        <v>1</v>
      </c>
      <c r="J74" s="294">
        <f t="shared" si="8"/>
        <v>5</v>
      </c>
      <c r="K74" s="294">
        <f t="shared" si="9"/>
        <v>75</v>
      </c>
      <c r="L74" s="476" t="s">
        <v>16</v>
      </c>
      <c r="M74" s="476" t="s">
        <v>164</v>
      </c>
      <c r="N74" s="294" t="s">
        <v>541</v>
      </c>
      <c r="O74" s="294" t="s">
        <v>541</v>
      </c>
      <c r="P74" s="294" t="s">
        <v>541</v>
      </c>
      <c r="Q74" s="294" t="s">
        <v>541</v>
      </c>
      <c r="R74" s="305"/>
      <c r="S74" s="127" t="s">
        <v>569</v>
      </c>
    </row>
    <row r="75" spans="1:19" ht="106.5" customHeight="1" x14ac:dyDescent="0.25">
      <c r="A75" s="306" t="s">
        <v>41</v>
      </c>
      <c r="B75" s="267" t="s">
        <v>401</v>
      </c>
      <c r="C75" s="291" t="s">
        <v>570</v>
      </c>
      <c r="D75" s="130">
        <v>10</v>
      </c>
      <c r="E75" s="190">
        <v>1</v>
      </c>
      <c r="F75" s="132">
        <v>1</v>
      </c>
      <c r="G75" s="132">
        <v>1</v>
      </c>
      <c r="H75" s="132">
        <v>1</v>
      </c>
      <c r="I75" s="132">
        <v>1</v>
      </c>
      <c r="J75" s="132">
        <f t="shared" si="8"/>
        <v>5</v>
      </c>
      <c r="K75" s="132">
        <f t="shared" si="9"/>
        <v>50</v>
      </c>
      <c r="L75" s="477" t="s">
        <v>22</v>
      </c>
      <c r="M75" s="477" t="s">
        <v>164</v>
      </c>
      <c r="N75" s="132" t="s">
        <v>541</v>
      </c>
      <c r="O75" s="132" t="s">
        <v>541</v>
      </c>
      <c r="P75" s="132" t="s">
        <v>541</v>
      </c>
      <c r="Q75" s="132" t="s">
        <v>541</v>
      </c>
      <c r="R75" s="142"/>
      <c r="S75" s="136"/>
    </row>
    <row r="76" spans="1:19" ht="85.5" customHeight="1" x14ac:dyDescent="0.25">
      <c r="A76" s="306" t="s">
        <v>41</v>
      </c>
      <c r="B76" s="267" t="s">
        <v>404</v>
      </c>
      <c r="C76" s="291" t="s">
        <v>571</v>
      </c>
      <c r="D76" s="130">
        <v>15</v>
      </c>
      <c r="E76" s="190">
        <v>1</v>
      </c>
      <c r="F76" s="132">
        <v>1</v>
      </c>
      <c r="G76" s="132">
        <v>1</v>
      </c>
      <c r="H76" s="132">
        <v>1</v>
      </c>
      <c r="I76" s="132">
        <v>1</v>
      </c>
      <c r="J76" s="132">
        <f t="shared" si="8"/>
        <v>5</v>
      </c>
      <c r="K76" s="132">
        <f t="shared" si="9"/>
        <v>75</v>
      </c>
      <c r="L76" s="477" t="s">
        <v>16</v>
      </c>
      <c r="M76" s="477" t="s">
        <v>164</v>
      </c>
      <c r="N76" s="132" t="s">
        <v>541</v>
      </c>
      <c r="O76" s="132" t="s">
        <v>541</v>
      </c>
      <c r="P76" s="132" t="s">
        <v>541</v>
      </c>
      <c r="Q76" s="132" t="s">
        <v>541</v>
      </c>
      <c r="R76" s="133" t="s">
        <v>541</v>
      </c>
      <c r="S76" s="136"/>
    </row>
    <row r="77" spans="1:19" ht="93.75" customHeight="1" x14ac:dyDescent="0.25">
      <c r="A77" s="306" t="s">
        <v>41</v>
      </c>
      <c r="B77" s="267" t="s">
        <v>406</v>
      </c>
      <c r="C77" s="291" t="s">
        <v>572</v>
      </c>
      <c r="D77" s="130">
        <v>15</v>
      </c>
      <c r="E77" s="190">
        <v>1</v>
      </c>
      <c r="F77" s="132">
        <v>1</v>
      </c>
      <c r="G77" s="132">
        <v>1</v>
      </c>
      <c r="H77" s="132">
        <v>1</v>
      </c>
      <c r="I77" s="132">
        <v>1</v>
      </c>
      <c r="J77" s="132">
        <f t="shared" si="8"/>
        <v>5</v>
      </c>
      <c r="K77" s="132">
        <f t="shared" si="9"/>
        <v>75</v>
      </c>
      <c r="L77" s="477" t="s">
        <v>16</v>
      </c>
      <c r="M77" s="477" t="s">
        <v>164</v>
      </c>
      <c r="N77" s="132" t="s">
        <v>541</v>
      </c>
      <c r="O77" s="132" t="s">
        <v>541</v>
      </c>
      <c r="P77" s="132" t="s">
        <v>541</v>
      </c>
      <c r="Q77" s="132" t="s">
        <v>541</v>
      </c>
      <c r="R77" s="133" t="s">
        <v>541</v>
      </c>
      <c r="S77" s="136"/>
    </row>
    <row r="78" spans="1:19" ht="117.75" customHeight="1" thickBot="1" x14ac:dyDescent="0.3">
      <c r="A78" s="307" t="s">
        <v>41</v>
      </c>
      <c r="B78" s="308" t="s">
        <v>409</v>
      </c>
      <c r="C78" s="322" t="s">
        <v>573</v>
      </c>
      <c r="D78" s="309">
        <v>15</v>
      </c>
      <c r="E78" s="328">
        <v>1</v>
      </c>
      <c r="F78" s="310">
        <v>1</v>
      </c>
      <c r="G78" s="310">
        <v>1</v>
      </c>
      <c r="H78" s="310">
        <v>1</v>
      </c>
      <c r="I78" s="310">
        <v>1</v>
      </c>
      <c r="J78" s="310">
        <f t="shared" si="8"/>
        <v>5</v>
      </c>
      <c r="K78" s="310">
        <f t="shared" si="9"/>
        <v>75</v>
      </c>
      <c r="L78" s="478" t="s">
        <v>16</v>
      </c>
      <c r="M78" s="478" t="s">
        <v>164</v>
      </c>
      <c r="N78" s="310" t="s">
        <v>541</v>
      </c>
      <c r="O78" s="310" t="s">
        <v>541</v>
      </c>
      <c r="P78" s="310" t="s">
        <v>541</v>
      </c>
      <c r="Q78" s="310" t="s">
        <v>541</v>
      </c>
      <c r="R78" s="326" t="s">
        <v>541</v>
      </c>
      <c r="S78" s="150"/>
    </row>
    <row r="79" spans="1:19" ht="158.25" customHeight="1" x14ac:dyDescent="0.25">
      <c r="A79" s="302" t="s">
        <v>106</v>
      </c>
      <c r="B79" s="289" t="s">
        <v>412</v>
      </c>
      <c r="C79" s="321" t="s">
        <v>1073</v>
      </c>
      <c r="D79" s="475">
        <v>15</v>
      </c>
      <c r="E79" s="476">
        <v>1</v>
      </c>
      <c r="F79" s="476">
        <v>1</v>
      </c>
      <c r="G79" s="476">
        <v>1</v>
      </c>
      <c r="H79" s="476">
        <v>1</v>
      </c>
      <c r="I79" s="476">
        <v>1</v>
      </c>
      <c r="J79" s="476">
        <f t="shared" si="8"/>
        <v>5</v>
      </c>
      <c r="K79" s="476">
        <f t="shared" si="9"/>
        <v>75</v>
      </c>
      <c r="L79" s="476" t="s">
        <v>16</v>
      </c>
      <c r="M79" s="476" t="s">
        <v>164</v>
      </c>
      <c r="N79" s="294" t="s">
        <v>541</v>
      </c>
      <c r="O79" s="304"/>
      <c r="P79" s="294" t="s">
        <v>541</v>
      </c>
      <c r="Q79" s="294" t="s">
        <v>541</v>
      </c>
      <c r="R79" s="305"/>
      <c r="S79" s="143" t="s">
        <v>574</v>
      </c>
    </row>
    <row r="80" spans="1:19" ht="162.75" customHeight="1" x14ac:dyDescent="0.25">
      <c r="A80" s="306" t="s">
        <v>106</v>
      </c>
      <c r="B80" s="267" t="s">
        <v>416</v>
      </c>
      <c r="C80" s="291" t="s">
        <v>1244</v>
      </c>
      <c r="D80" s="130">
        <v>15</v>
      </c>
      <c r="E80" s="477">
        <v>1</v>
      </c>
      <c r="F80" s="477">
        <v>1</v>
      </c>
      <c r="G80" s="477">
        <v>1</v>
      </c>
      <c r="H80" s="477">
        <v>1</v>
      </c>
      <c r="I80" s="477">
        <v>1</v>
      </c>
      <c r="J80" s="477">
        <f t="shared" si="8"/>
        <v>5</v>
      </c>
      <c r="K80" s="477">
        <f t="shared" si="9"/>
        <v>75</v>
      </c>
      <c r="L80" s="477" t="s">
        <v>16</v>
      </c>
      <c r="M80" s="477" t="s">
        <v>164</v>
      </c>
      <c r="N80" s="132" t="s">
        <v>541</v>
      </c>
      <c r="O80" s="132" t="s">
        <v>541</v>
      </c>
      <c r="P80" s="132" t="s">
        <v>541</v>
      </c>
      <c r="Q80" s="132" t="s">
        <v>541</v>
      </c>
      <c r="R80" s="133" t="s">
        <v>541</v>
      </c>
      <c r="S80" s="136"/>
    </row>
    <row r="81" spans="1:19" ht="204" customHeight="1" x14ac:dyDescent="0.25">
      <c r="A81" s="306" t="s">
        <v>106</v>
      </c>
      <c r="B81" s="267" t="s">
        <v>826</v>
      </c>
      <c r="C81" s="291" t="s">
        <v>1245</v>
      </c>
      <c r="D81" s="130">
        <v>15</v>
      </c>
      <c r="E81" s="477">
        <v>1</v>
      </c>
      <c r="F81" s="477">
        <v>1</v>
      </c>
      <c r="G81" s="477">
        <v>1</v>
      </c>
      <c r="H81" s="477">
        <v>1</v>
      </c>
      <c r="I81" s="477">
        <v>1</v>
      </c>
      <c r="J81" s="477">
        <f t="shared" si="8"/>
        <v>5</v>
      </c>
      <c r="K81" s="477">
        <f t="shared" si="9"/>
        <v>75</v>
      </c>
      <c r="L81" s="477" t="s">
        <v>16</v>
      </c>
      <c r="M81" s="477" t="s">
        <v>558</v>
      </c>
      <c r="N81" s="132" t="s">
        <v>541</v>
      </c>
      <c r="O81" s="141"/>
      <c r="P81" s="132" t="s">
        <v>541</v>
      </c>
      <c r="Q81" s="132" t="s">
        <v>541</v>
      </c>
      <c r="R81" s="133" t="s">
        <v>541</v>
      </c>
      <c r="S81" s="134" t="s">
        <v>1263</v>
      </c>
    </row>
    <row r="82" spans="1:19" ht="189.75" customHeight="1" x14ac:dyDescent="0.25">
      <c r="A82" s="306" t="s">
        <v>106</v>
      </c>
      <c r="B82" s="267" t="s">
        <v>421</v>
      </c>
      <c r="C82" s="291" t="s">
        <v>575</v>
      </c>
      <c r="D82" s="130">
        <v>10</v>
      </c>
      <c r="E82" s="477">
        <v>1</v>
      </c>
      <c r="F82" s="477">
        <v>1</v>
      </c>
      <c r="G82" s="477">
        <v>1</v>
      </c>
      <c r="H82" s="477">
        <v>1</v>
      </c>
      <c r="I82" s="477">
        <v>1</v>
      </c>
      <c r="J82" s="477">
        <f t="shared" si="8"/>
        <v>5</v>
      </c>
      <c r="K82" s="477">
        <f t="shared" si="9"/>
        <v>50</v>
      </c>
      <c r="L82" s="477" t="s">
        <v>22</v>
      </c>
      <c r="M82" s="477" t="s">
        <v>558</v>
      </c>
      <c r="N82" s="132" t="s">
        <v>541</v>
      </c>
      <c r="O82" s="132"/>
      <c r="P82" s="132" t="s">
        <v>541</v>
      </c>
      <c r="Q82" s="132" t="s">
        <v>541</v>
      </c>
      <c r="R82" s="133" t="s">
        <v>541</v>
      </c>
      <c r="S82" s="134" t="s">
        <v>1263</v>
      </c>
    </row>
    <row r="83" spans="1:19" ht="108" customHeight="1" x14ac:dyDescent="0.25">
      <c r="A83" s="306" t="s">
        <v>106</v>
      </c>
      <c r="B83" s="267" t="s">
        <v>422</v>
      </c>
      <c r="C83" s="291" t="s">
        <v>576</v>
      </c>
      <c r="D83" s="130">
        <v>15</v>
      </c>
      <c r="E83" s="477">
        <v>1</v>
      </c>
      <c r="F83" s="477">
        <v>1</v>
      </c>
      <c r="G83" s="477">
        <v>1</v>
      </c>
      <c r="H83" s="477">
        <v>1</v>
      </c>
      <c r="I83" s="477">
        <v>1</v>
      </c>
      <c r="J83" s="477">
        <f t="shared" si="8"/>
        <v>5</v>
      </c>
      <c r="K83" s="477">
        <f t="shared" si="9"/>
        <v>75</v>
      </c>
      <c r="L83" s="477" t="s">
        <v>16</v>
      </c>
      <c r="M83" s="477" t="s">
        <v>164</v>
      </c>
      <c r="N83" s="132" t="s">
        <v>541</v>
      </c>
      <c r="O83" s="132" t="s">
        <v>541</v>
      </c>
      <c r="P83" s="132" t="s">
        <v>541</v>
      </c>
      <c r="Q83" s="132" t="s">
        <v>541</v>
      </c>
      <c r="R83" s="133" t="s">
        <v>541</v>
      </c>
      <c r="S83" s="136"/>
    </row>
    <row r="84" spans="1:19" ht="102" customHeight="1" thickBot="1" x14ac:dyDescent="0.3">
      <c r="A84" s="307" t="s">
        <v>106</v>
      </c>
      <c r="B84" s="308" t="s">
        <v>425</v>
      </c>
      <c r="C84" s="322" t="s">
        <v>577</v>
      </c>
      <c r="D84" s="309">
        <v>15</v>
      </c>
      <c r="E84" s="478">
        <v>1</v>
      </c>
      <c r="F84" s="478">
        <v>1</v>
      </c>
      <c r="G84" s="478">
        <v>1</v>
      </c>
      <c r="H84" s="478">
        <v>1</v>
      </c>
      <c r="I84" s="478">
        <v>1</v>
      </c>
      <c r="J84" s="478">
        <f t="shared" si="8"/>
        <v>5</v>
      </c>
      <c r="K84" s="478">
        <f t="shared" si="9"/>
        <v>75</v>
      </c>
      <c r="L84" s="478" t="s">
        <v>16</v>
      </c>
      <c r="M84" s="478" t="s">
        <v>164</v>
      </c>
      <c r="N84" s="310" t="s">
        <v>541</v>
      </c>
      <c r="O84" s="310"/>
      <c r="P84" s="310" t="s">
        <v>541</v>
      </c>
      <c r="Q84" s="310" t="s">
        <v>541</v>
      </c>
      <c r="R84" s="326"/>
      <c r="S84" s="145" t="s">
        <v>578</v>
      </c>
    </row>
    <row r="85" spans="1:19" ht="106.5" customHeight="1" x14ac:dyDescent="0.25">
      <c r="A85" s="302" t="s">
        <v>429</v>
      </c>
      <c r="B85" s="289" t="s">
        <v>430</v>
      </c>
      <c r="C85" s="321" t="s">
        <v>432</v>
      </c>
      <c r="D85" s="303">
        <v>15</v>
      </c>
      <c r="E85" s="294">
        <v>1</v>
      </c>
      <c r="F85" s="294">
        <v>1</v>
      </c>
      <c r="G85" s="294">
        <v>1</v>
      </c>
      <c r="H85" s="294">
        <v>1</v>
      </c>
      <c r="I85" s="294">
        <v>1</v>
      </c>
      <c r="J85" s="294">
        <f t="shared" si="8"/>
        <v>5</v>
      </c>
      <c r="K85" s="294">
        <f t="shared" si="9"/>
        <v>75</v>
      </c>
      <c r="L85" s="476" t="s">
        <v>16</v>
      </c>
      <c r="M85" s="476" t="s">
        <v>164</v>
      </c>
      <c r="N85" s="294"/>
      <c r="O85" s="304"/>
      <c r="P85" s="304"/>
      <c r="Q85" s="304"/>
      <c r="R85" s="305"/>
      <c r="S85" s="149"/>
    </row>
    <row r="86" spans="1:19" ht="93.75" customHeight="1" x14ac:dyDescent="0.25">
      <c r="A86" s="306" t="s">
        <v>429</v>
      </c>
      <c r="B86" s="267" t="s">
        <v>435</v>
      </c>
      <c r="C86" s="291" t="s">
        <v>437</v>
      </c>
      <c r="D86" s="130">
        <v>15</v>
      </c>
      <c r="E86" s="132">
        <v>1</v>
      </c>
      <c r="F86" s="132">
        <v>1</v>
      </c>
      <c r="G86" s="132">
        <v>1</v>
      </c>
      <c r="H86" s="132">
        <v>1</v>
      </c>
      <c r="I86" s="132">
        <v>1</v>
      </c>
      <c r="J86" s="132">
        <f t="shared" si="8"/>
        <v>5</v>
      </c>
      <c r="K86" s="132">
        <f t="shared" si="9"/>
        <v>75</v>
      </c>
      <c r="L86" s="477" t="s">
        <v>16</v>
      </c>
      <c r="M86" s="477" t="s">
        <v>164</v>
      </c>
      <c r="N86" s="132"/>
      <c r="O86" s="141"/>
      <c r="P86" s="141"/>
      <c r="Q86" s="141"/>
      <c r="R86" s="142"/>
      <c r="S86" s="136"/>
    </row>
    <row r="87" spans="1:19" ht="81.75" customHeight="1" x14ac:dyDescent="0.25">
      <c r="A87" s="306" t="s">
        <v>439</v>
      </c>
      <c r="B87" s="267" t="s">
        <v>440</v>
      </c>
      <c r="C87" s="291" t="s">
        <v>441</v>
      </c>
      <c r="D87" s="130">
        <v>15</v>
      </c>
      <c r="E87" s="132">
        <v>1</v>
      </c>
      <c r="F87" s="132">
        <v>1</v>
      </c>
      <c r="G87" s="132">
        <v>0</v>
      </c>
      <c r="H87" s="132">
        <v>1</v>
      </c>
      <c r="I87" s="132">
        <v>1</v>
      </c>
      <c r="J87" s="132">
        <f t="shared" si="8"/>
        <v>4</v>
      </c>
      <c r="K87" s="132">
        <f t="shared" si="9"/>
        <v>60</v>
      </c>
      <c r="L87" s="477" t="s">
        <v>16</v>
      </c>
      <c r="M87" s="477" t="s">
        <v>164</v>
      </c>
      <c r="N87" s="132"/>
      <c r="O87" s="141"/>
      <c r="P87" s="141"/>
      <c r="Q87" s="141"/>
      <c r="R87" s="142"/>
      <c r="S87" s="136"/>
    </row>
    <row r="88" spans="1:19" ht="125.25" customHeight="1" x14ac:dyDescent="0.25">
      <c r="A88" s="306" t="s">
        <v>429</v>
      </c>
      <c r="B88" s="267" t="s">
        <v>444</v>
      </c>
      <c r="C88" s="291" t="s">
        <v>445</v>
      </c>
      <c r="D88" s="130">
        <v>15</v>
      </c>
      <c r="E88" s="132">
        <v>1</v>
      </c>
      <c r="F88" s="132">
        <v>1</v>
      </c>
      <c r="G88" s="132">
        <v>1</v>
      </c>
      <c r="H88" s="132">
        <v>1</v>
      </c>
      <c r="I88" s="132">
        <v>1</v>
      </c>
      <c r="J88" s="132">
        <f t="shared" si="8"/>
        <v>5</v>
      </c>
      <c r="K88" s="132">
        <f t="shared" si="9"/>
        <v>75</v>
      </c>
      <c r="L88" s="477" t="s">
        <v>16</v>
      </c>
      <c r="M88" s="477" t="s">
        <v>164</v>
      </c>
      <c r="N88" s="132"/>
      <c r="O88" s="141"/>
      <c r="P88" s="141"/>
      <c r="Q88" s="141"/>
      <c r="R88" s="142"/>
      <c r="S88" s="136"/>
    </row>
    <row r="89" spans="1:19" ht="81" customHeight="1" x14ac:dyDescent="0.25">
      <c r="A89" s="306" t="s">
        <v>439</v>
      </c>
      <c r="B89" s="267" t="s">
        <v>447</v>
      </c>
      <c r="C89" s="291" t="s">
        <v>449</v>
      </c>
      <c r="D89" s="130">
        <v>15</v>
      </c>
      <c r="E89" s="211">
        <v>0</v>
      </c>
      <c r="F89" s="132">
        <v>1</v>
      </c>
      <c r="G89" s="132">
        <v>1</v>
      </c>
      <c r="H89" s="132">
        <v>1</v>
      </c>
      <c r="I89" s="132">
        <v>1</v>
      </c>
      <c r="J89" s="132">
        <f t="shared" si="8"/>
        <v>4</v>
      </c>
      <c r="K89" s="132">
        <f t="shared" si="9"/>
        <v>60</v>
      </c>
      <c r="L89" s="477" t="s">
        <v>16</v>
      </c>
      <c r="M89" s="477" t="s">
        <v>164</v>
      </c>
      <c r="N89" s="132"/>
      <c r="O89" s="141"/>
      <c r="P89" s="141"/>
      <c r="Q89" s="141"/>
      <c r="R89" s="142"/>
      <c r="S89" s="136"/>
    </row>
    <row r="90" spans="1:19" ht="84.75" customHeight="1" x14ac:dyDescent="0.25">
      <c r="A90" s="306" t="s">
        <v>450</v>
      </c>
      <c r="B90" s="267" t="s">
        <v>451</v>
      </c>
      <c r="C90" s="291" t="s">
        <v>452</v>
      </c>
      <c r="D90" s="130">
        <v>15</v>
      </c>
      <c r="E90" s="132">
        <v>1</v>
      </c>
      <c r="F90" s="132">
        <v>1</v>
      </c>
      <c r="G90" s="132">
        <v>1</v>
      </c>
      <c r="H90" s="132">
        <v>1</v>
      </c>
      <c r="I90" s="132">
        <v>1</v>
      </c>
      <c r="J90" s="132">
        <f t="shared" si="8"/>
        <v>5</v>
      </c>
      <c r="K90" s="132">
        <f t="shared" si="9"/>
        <v>75</v>
      </c>
      <c r="L90" s="477" t="s">
        <v>16</v>
      </c>
      <c r="M90" s="477" t="s">
        <v>164</v>
      </c>
      <c r="N90" s="132"/>
      <c r="O90" s="141"/>
      <c r="P90" s="141"/>
      <c r="Q90" s="141"/>
      <c r="R90" s="142"/>
      <c r="S90" s="136"/>
    </row>
    <row r="91" spans="1:19" ht="117.75" customHeight="1" x14ac:dyDescent="0.25">
      <c r="A91" s="306" t="s">
        <v>439</v>
      </c>
      <c r="B91" s="267" t="s">
        <v>454</v>
      </c>
      <c r="C91" s="291" t="s">
        <v>456</v>
      </c>
      <c r="D91" s="130">
        <v>15</v>
      </c>
      <c r="E91" s="138">
        <v>1</v>
      </c>
      <c r="F91" s="132">
        <v>0</v>
      </c>
      <c r="G91" s="132">
        <v>0</v>
      </c>
      <c r="H91" s="132">
        <v>1</v>
      </c>
      <c r="I91" s="132">
        <v>1</v>
      </c>
      <c r="J91" s="132">
        <f t="shared" si="8"/>
        <v>3</v>
      </c>
      <c r="K91" s="138">
        <f t="shared" si="9"/>
        <v>45</v>
      </c>
      <c r="L91" s="477" t="s">
        <v>22</v>
      </c>
      <c r="M91" s="477" t="s">
        <v>164</v>
      </c>
      <c r="N91" s="132"/>
      <c r="O91" s="141"/>
      <c r="P91" s="141"/>
      <c r="Q91" s="141"/>
      <c r="R91" s="142"/>
      <c r="S91" s="136"/>
    </row>
    <row r="92" spans="1:19" ht="66.75" customHeight="1" x14ac:dyDescent="0.25">
      <c r="A92" s="306" t="s">
        <v>429</v>
      </c>
      <c r="B92" s="267" t="s">
        <v>458</v>
      </c>
      <c r="C92" s="291" t="s">
        <v>459</v>
      </c>
      <c r="D92" s="130">
        <v>15</v>
      </c>
      <c r="E92" s="132">
        <v>1</v>
      </c>
      <c r="F92" s="132">
        <v>1</v>
      </c>
      <c r="G92" s="132">
        <v>0</v>
      </c>
      <c r="H92" s="132">
        <v>1</v>
      </c>
      <c r="I92" s="132">
        <v>1</v>
      </c>
      <c r="J92" s="132">
        <f t="shared" si="8"/>
        <v>4</v>
      </c>
      <c r="K92" s="132">
        <f t="shared" si="9"/>
        <v>60</v>
      </c>
      <c r="L92" s="477" t="s">
        <v>16</v>
      </c>
      <c r="M92" s="477" t="s">
        <v>164</v>
      </c>
      <c r="N92" s="132"/>
      <c r="O92" s="141"/>
      <c r="P92" s="141"/>
      <c r="Q92" s="141"/>
      <c r="R92" s="142"/>
      <c r="S92" s="136"/>
    </row>
    <row r="93" spans="1:19" ht="76.5" customHeight="1" x14ac:dyDescent="0.25">
      <c r="A93" s="306" t="s">
        <v>429</v>
      </c>
      <c r="B93" s="267" t="s">
        <v>461</v>
      </c>
      <c r="C93" s="291" t="s">
        <v>463</v>
      </c>
      <c r="D93" s="130">
        <v>20</v>
      </c>
      <c r="E93" s="132">
        <v>0</v>
      </c>
      <c r="F93" s="132">
        <v>1</v>
      </c>
      <c r="G93" s="132">
        <v>1</v>
      </c>
      <c r="H93" s="132">
        <v>1</v>
      </c>
      <c r="I93" s="132">
        <v>1</v>
      </c>
      <c r="J93" s="132">
        <f t="shared" si="8"/>
        <v>4</v>
      </c>
      <c r="K93" s="132">
        <f t="shared" si="9"/>
        <v>80</v>
      </c>
      <c r="L93" s="477" t="s">
        <v>23</v>
      </c>
      <c r="M93" s="477" t="s">
        <v>164</v>
      </c>
      <c r="N93" s="132"/>
      <c r="O93" s="141"/>
      <c r="P93" s="141"/>
      <c r="Q93" s="141"/>
      <c r="R93" s="142"/>
      <c r="S93" s="136"/>
    </row>
    <row r="94" spans="1:19" ht="72.75" customHeight="1" x14ac:dyDescent="0.25">
      <c r="A94" s="306" t="s">
        <v>429</v>
      </c>
      <c r="B94" s="267" t="s">
        <v>465</v>
      </c>
      <c r="C94" s="291" t="s">
        <v>466</v>
      </c>
      <c r="D94" s="130">
        <v>15</v>
      </c>
      <c r="E94" s="132">
        <v>1</v>
      </c>
      <c r="F94" s="132">
        <v>1</v>
      </c>
      <c r="G94" s="132">
        <v>0</v>
      </c>
      <c r="H94" s="132">
        <v>1</v>
      </c>
      <c r="I94" s="132">
        <v>1</v>
      </c>
      <c r="J94" s="132">
        <f t="shared" si="8"/>
        <v>4</v>
      </c>
      <c r="K94" s="132">
        <f t="shared" si="9"/>
        <v>60</v>
      </c>
      <c r="L94" s="477" t="s">
        <v>16</v>
      </c>
      <c r="M94" s="477" t="s">
        <v>164</v>
      </c>
      <c r="N94" s="132"/>
      <c r="O94" s="141"/>
      <c r="P94" s="141"/>
      <c r="Q94" s="141"/>
      <c r="R94" s="142"/>
      <c r="S94" s="136"/>
    </row>
    <row r="95" spans="1:19" ht="99.75" customHeight="1" x14ac:dyDescent="0.25">
      <c r="A95" s="306" t="s">
        <v>450</v>
      </c>
      <c r="B95" s="267" t="s">
        <v>467</v>
      </c>
      <c r="C95" s="291" t="s">
        <v>579</v>
      </c>
      <c r="D95" s="130">
        <v>15</v>
      </c>
      <c r="E95" s="132">
        <v>1</v>
      </c>
      <c r="F95" s="132">
        <v>1</v>
      </c>
      <c r="G95" s="132">
        <v>0</v>
      </c>
      <c r="H95" s="132">
        <v>1</v>
      </c>
      <c r="I95" s="132">
        <v>1</v>
      </c>
      <c r="J95" s="132">
        <f t="shared" si="8"/>
        <v>4</v>
      </c>
      <c r="K95" s="132">
        <f t="shared" si="9"/>
        <v>60</v>
      </c>
      <c r="L95" s="477" t="s">
        <v>16</v>
      </c>
      <c r="M95" s="477" t="s">
        <v>164</v>
      </c>
      <c r="N95" s="132"/>
      <c r="O95" s="141"/>
      <c r="P95" s="141"/>
      <c r="Q95" s="141"/>
      <c r="R95" s="142"/>
      <c r="S95" s="136"/>
    </row>
    <row r="96" spans="1:19" ht="66.75" customHeight="1" x14ac:dyDescent="0.25">
      <c r="A96" s="306" t="s">
        <v>439</v>
      </c>
      <c r="B96" s="267" t="s">
        <v>470</v>
      </c>
      <c r="C96" s="291" t="s">
        <v>473</v>
      </c>
      <c r="D96" s="130">
        <v>15</v>
      </c>
      <c r="E96" s="132">
        <v>1</v>
      </c>
      <c r="F96" s="132">
        <v>1</v>
      </c>
      <c r="G96" s="132">
        <v>1</v>
      </c>
      <c r="H96" s="132">
        <v>1</v>
      </c>
      <c r="I96" s="132">
        <v>1</v>
      </c>
      <c r="J96" s="132">
        <f t="shared" si="8"/>
        <v>5</v>
      </c>
      <c r="K96" s="132">
        <f t="shared" si="9"/>
        <v>75</v>
      </c>
      <c r="L96" s="477" t="s">
        <v>16</v>
      </c>
      <c r="M96" s="477" t="s">
        <v>164</v>
      </c>
      <c r="N96" s="132"/>
      <c r="O96" s="141"/>
      <c r="P96" s="141"/>
      <c r="Q96" s="141"/>
      <c r="R96" s="142"/>
      <c r="S96" s="136"/>
    </row>
    <row r="97" spans="1:19" ht="71.25" customHeight="1" x14ac:dyDescent="0.25">
      <c r="A97" s="306" t="s">
        <v>439</v>
      </c>
      <c r="B97" s="267" t="s">
        <v>474</v>
      </c>
      <c r="C97" s="291" t="s">
        <v>475</v>
      </c>
      <c r="D97" s="130">
        <v>15</v>
      </c>
      <c r="E97" s="132">
        <v>1</v>
      </c>
      <c r="F97" s="132">
        <v>1</v>
      </c>
      <c r="G97" s="132">
        <v>1</v>
      </c>
      <c r="H97" s="132">
        <v>1</v>
      </c>
      <c r="I97" s="132">
        <v>1</v>
      </c>
      <c r="J97" s="132">
        <f t="shared" si="8"/>
        <v>5</v>
      </c>
      <c r="K97" s="132">
        <f t="shared" si="9"/>
        <v>75</v>
      </c>
      <c r="L97" s="477" t="s">
        <v>16</v>
      </c>
      <c r="M97" s="477" t="s">
        <v>164</v>
      </c>
      <c r="N97" s="132"/>
      <c r="O97" s="141"/>
      <c r="P97" s="141"/>
      <c r="Q97" s="141"/>
      <c r="R97" s="142"/>
      <c r="S97" s="136"/>
    </row>
    <row r="98" spans="1:19" ht="101.25" customHeight="1" x14ac:dyDescent="0.25">
      <c r="A98" s="306" t="s">
        <v>439</v>
      </c>
      <c r="B98" s="267" t="s">
        <v>476</v>
      </c>
      <c r="C98" s="291" t="s">
        <v>477</v>
      </c>
      <c r="D98" s="130">
        <v>15</v>
      </c>
      <c r="E98" s="132">
        <v>1</v>
      </c>
      <c r="F98" s="132">
        <v>1</v>
      </c>
      <c r="G98" s="132">
        <v>0</v>
      </c>
      <c r="H98" s="132">
        <v>1</v>
      </c>
      <c r="I98" s="132">
        <v>1</v>
      </c>
      <c r="J98" s="132">
        <f t="shared" si="8"/>
        <v>4</v>
      </c>
      <c r="K98" s="132">
        <f t="shared" si="9"/>
        <v>60</v>
      </c>
      <c r="L98" s="477" t="s">
        <v>16</v>
      </c>
      <c r="M98" s="477" t="s">
        <v>164</v>
      </c>
      <c r="N98" s="132"/>
      <c r="O98" s="141"/>
      <c r="P98" s="141"/>
      <c r="Q98" s="141"/>
      <c r="R98" s="142"/>
      <c r="S98" s="136"/>
    </row>
    <row r="99" spans="1:19" ht="70.5" customHeight="1" x14ac:dyDescent="0.25">
      <c r="A99" s="306" t="s">
        <v>429</v>
      </c>
      <c r="B99" s="267" t="s">
        <v>478</v>
      </c>
      <c r="C99" s="291" t="s">
        <v>479</v>
      </c>
      <c r="D99" s="130">
        <v>15</v>
      </c>
      <c r="E99" s="132">
        <v>1</v>
      </c>
      <c r="F99" s="132">
        <v>1</v>
      </c>
      <c r="G99" s="132">
        <v>0</v>
      </c>
      <c r="H99" s="132">
        <v>1</v>
      </c>
      <c r="I99" s="132">
        <v>1</v>
      </c>
      <c r="J99" s="132">
        <f t="shared" si="8"/>
        <v>4</v>
      </c>
      <c r="K99" s="132">
        <f t="shared" si="9"/>
        <v>60</v>
      </c>
      <c r="L99" s="477" t="s">
        <v>16</v>
      </c>
      <c r="M99" s="477" t="s">
        <v>164</v>
      </c>
      <c r="N99" s="132"/>
      <c r="O99" s="141"/>
      <c r="P99" s="141"/>
      <c r="Q99" s="141"/>
      <c r="R99" s="142"/>
      <c r="S99" s="136"/>
    </row>
    <row r="100" spans="1:19" ht="118.5" customHeight="1" x14ac:dyDescent="0.25">
      <c r="A100" s="306" t="s">
        <v>429</v>
      </c>
      <c r="B100" s="267" t="s">
        <v>480</v>
      </c>
      <c r="C100" s="291" t="s">
        <v>482</v>
      </c>
      <c r="D100" s="130">
        <v>15</v>
      </c>
      <c r="E100" s="132">
        <v>1</v>
      </c>
      <c r="F100" s="132">
        <v>1</v>
      </c>
      <c r="G100" s="132">
        <v>1</v>
      </c>
      <c r="H100" s="132">
        <v>1</v>
      </c>
      <c r="I100" s="132">
        <v>1</v>
      </c>
      <c r="J100" s="132">
        <f t="shared" si="8"/>
        <v>5</v>
      </c>
      <c r="K100" s="132">
        <f t="shared" si="9"/>
        <v>75</v>
      </c>
      <c r="L100" s="477" t="s">
        <v>16</v>
      </c>
      <c r="M100" s="477" t="s">
        <v>164</v>
      </c>
      <c r="N100" s="132"/>
      <c r="O100" s="141"/>
      <c r="P100" s="141"/>
      <c r="Q100" s="141"/>
      <c r="R100" s="142"/>
      <c r="S100" s="136"/>
    </row>
    <row r="101" spans="1:19" ht="68.25" customHeight="1" x14ac:dyDescent="0.25">
      <c r="A101" s="306" t="s">
        <v>429</v>
      </c>
      <c r="B101" s="267" t="s">
        <v>483</v>
      </c>
      <c r="C101" s="291" t="s">
        <v>486</v>
      </c>
      <c r="D101" s="130">
        <v>15</v>
      </c>
      <c r="E101" s="132">
        <v>1</v>
      </c>
      <c r="F101" s="132">
        <v>0</v>
      </c>
      <c r="G101" s="132">
        <v>1</v>
      </c>
      <c r="H101" s="132">
        <v>1</v>
      </c>
      <c r="I101" s="132">
        <v>1</v>
      </c>
      <c r="J101" s="132">
        <f t="shared" si="8"/>
        <v>4</v>
      </c>
      <c r="K101" s="132">
        <f t="shared" si="9"/>
        <v>60</v>
      </c>
      <c r="L101" s="477" t="s">
        <v>16</v>
      </c>
      <c r="M101" s="477" t="s">
        <v>164</v>
      </c>
      <c r="N101" s="132"/>
      <c r="O101" s="141"/>
      <c r="P101" s="141"/>
      <c r="Q101" s="141"/>
      <c r="R101" s="142"/>
      <c r="S101" s="136"/>
    </row>
    <row r="102" spans="1:19" ht="81.75" customHeight="1" x14ac:dyDescent="0.25">
      <c r="A102" s="306" t="s">
        <v>439</v>
      </c>
      <c r="B102" s="267" t="s">
        <v>487</v>
      </c>
      <c r="C102" s="291" t="s">
        <v>488</v>
      </c>
      <c r="D102" s="130">
        <v>15</v>
      </c>
      <c r="E102" s="132">
        <v>1</v>
      </c>
      <c r="F102" s="132">
        <v>1</v>
      </c>
      <c r="G102" s="132">
        <v>1</v>
      </c>
      <c r="H102" s="132">
        <v>1</v>
      </c>
      <c r="I102" s="132">
        <v>1</v>
      </c>
      <c r="J102" s="132">
        <f t="shared" si="8"/>
        <v>5</v>
      </c>
      <c r="K102" s="132">
        <f t="shared" si="9"/>
        <v>75</v>
      </c>
      <c r="L102" s="477" t="s">
        <v>16</v>
      </c>
      <c r="M102" s="477" t="s">
        <v>164</v>
      </c>
      <c r="N102" s="132"/>
      <c r="O102" s="141"/>
      <c r="P102" s="141"/>
      <c r="Q102" s="141"/>
      <c r="R102" s="142"/>
      <c r="S102" s="136"/>
    </row>
    <row r="103" spans="1:19" ht="110.25" customHeight="1" x14ac:dyDescent="0.25">
      <c r="A103" s="306" t="s">
        <v>429</v>
      </c>
      <c r="B103" s="267" t="s">
        <v>489</v>
      </c>
      <c r="C103" s="291" t="s">
        <v>491</v>
      </c>
      <c r="D103" s="130">
        <v>15</v>
      </c>
      <c r="E103" s="132">
        <v>1</v>
      </c>
      <c r="F103" s="132">
        <v>1</v>
      </c>
      <c r="G103" s="132">
        <v>1</v>
      </c>
      <c r="H103" s="132">
        <v>1</v>
      </c>
      <c r="I103" s="132">
        <v>1</v>
      </c>
      <c r="J103" s="132">
        <f t="shared" si="8"/>
        <v>5</v>
      </c>
      <c r="K103" s="132">
        <f t="shared" si="9"/>
        <v>75</v>
      </c>
      <c r="L103" s="477" t="s">
        <v>16</v>
      </c>
      <c r="M103" s="477" t="s">
        <v>164</v>
      </c>
      <c r="N103" s="132"/>
      <c r="O103" s="141"/>
      <c r="P103" s="141"/>
      <c r="Q103" s="141"/>
      <c r="R103" s="142"/>
      <c r="S103" s="136"/>
    </row>
    <row r="104" spans="1:19" ht="107.25" customHeight="1" x14ac:dyDescent="0.25">
      <c r="A104" s="306" t="s">
        <v>493</v>
      </c>
      <c r="B104" s="267" t="s">
        <v>494</v>
      </c>
      <c r="C104" s="291" t="s">
        <v>580</v>
      </c>
      <c r="D104" s="130">
        <v>15</v>
      </c>
      <c r="E104" s="132">
        <v>1</v>
      </c>
      <c r="F104" s="132">
        <v>1</v>
      </c>
      <c r="G104" s="132">
        <v>1</v>
      </c>
      <c r="H104" s="132">
        <v>1</v>
      </c>
      <c r="I104" s="132">
        <v>1</v>
      </c>
      <c r="J104" s="132">
        <f t="shared" si="8"/>
        <v>5</v>
      </c>
      <c r="K104" s="132">
        <f t="shared" si="9"/>
        <v>75</v>
      </c>
      <c r="L104" s="477" t="s">
        <v>16</v>
      </c>
      <c r="M104" s="477" t="s">
        <v>164</v>
      </c>
      <c r="N104" s="132"/>
      <c r="O104" s="141"/>
      <c r="P104" s="141"/>
      <c r="Q104" s="141"/>
      <c r="R104" s="142"/>
      <c r="S104" s="136"/>
    </row>
    <row r="105" spans="1:19" ht="99" customHeight="1" x14ac:dyDescent="0.25">
      <c r="A105" s="306" t="s">
        <v>493</v>
      </c>
      <c r="B105" s="267" t="s">
        <v>498</v>
      </c>
      <c r="C105" s="291" t="s">
        <v>581</v>
      </c>
      <c r="D105" s="130">
        <v>20</v>
      </c>
      <c r="E105" s="138">
        <v>1</v>
      </c>
      <c r="F105" s="132">
        <v>1</v>
      </c>
      <c r="G105" s="132">
        <v>0</v>
      </c>
      <c r="H105" s="132">
        <v>1</v>
      </c>
      <c r="I105" s="132">
        <v>0</v>
      </c>
      <c r="J105" s="132">
        <f t="shared" si="8"/>
        <v>3</v>
      </c>
      <c r="K105" s="138">
        <f t="shared" si="9"/>
        <v>60</v>
      </c>
      <c r="L105" s="477" t="s">
        <v>16</v>
      </c>
      <c r="M105" s="477" t="s">
        <v>164</v>
      </c>
      <c r="N105" s="132"/>
      <c r="O105" s="141"/>
      <c r="P105" s="141"/>
      <c r="Q105" s="141"/>
      <c r="R105" s="142"/>
      <c r="S105" s="136"/>
    </row>
    <row r="106" spans="1:19" ht="102.75" customHeight="1" x14ac:dyDescent="0.25">
      <c r="A106" s="306" t="s">
        <v>429</v>
      </c>
      <c r="B106" s="267" t="s">
        <v>500</v>
      </c>
      <c r="C106" s="291" t="s">
        <v>502</v>
      </c>
      <c r="D106" s="130">
        <v>15</v>
      </c>
      <c r="E106" s="132">
        <v>1</v>
      </c>
      <c r="F106" s="132">
        <v>1</v>
      </c>
      <c r="G106" s="132">
        <v>1</v>
      </c>
      <c r="H106" s="132">
        <v>1</v>
      </c>
      <c r="I106" s="132">
        <v>1</v>
      </c>
      <c r="J106" s="132">
        <f t="shared" si="8"/>
        <v>5</v>
      </c>
      <c r="K106" s="132">
        <f t="shared" si="9"/>
        <v>75</v>
      </c>
      <c r="L106" s="477" t="s">
        <v>16</v>
      </c>
      <c r="M106" s="477" t="s">
        <v>164</v>
      </c>
      <c r="N106" s="132"/>
      <c r="O106" s="141"/>
      <c r="P106" s="141"/>
      <c r="Q106" s="141"/>
      <c r="R106" s="142"/>
      <c r="S106" s="136"/>
    </row>
    <row r="107" spans="1:19" ht="67.5" customHeight="1" x14ac:dyDescent="0.25">
      <c r="A107" s="306" t="s">
        <v>429</v>
      </c>
      <c r="B107" s="267" t="s">
        <v>503</v>
      </c>
      <c r="C107" s="291" t="s">
        <v>582</v>
      </c>
      <c r="D107" s="130">
        <v>20</v>
      </c>
      <c r="E107" s="132">
        <v>1</v>
      </c>
      <c r="F107" s="132">
        <v>1</v>
      </c>
      <c r="G107" s="132">
        <v>1</v>
      </c>
      <c r="H107" s="132">
        <v>1</v>
      </c>
      <c r="I107" s="132">
        <v>1</v>
      </c>
      <c r="J107" s="132">
        <f t="shared" si="8"/>
        <v>5</v>
      </c>
      <c r="K107" s="132">
        <f t="shared" si="9"/>
        <v>100</v>
      </c>
      <c r="L107" s="477" t="s">
        <v>23</v>
      </c>
      <c r="M107" s="477" t="s">
        <v>164</v>
      </c>
      <c r="N107" s="132"/>
      <c r="O107" s="141"/>
      <c r="P107" s="141"/>
      <c r="Q107" s="141"/>
      <c r="R107" s="142"/>
      <c r="S107" s="136"/>
    </row>
    <row r="108" spans="1:19" ht="111" customHeight="1" x14ac:dyDescent="0.25">
      <c r="A108" s="306" t="s">
        <v>429</v>
      </c>
      <c r="B108" s="267" t="s">
        <v>507</v>
      </c>
      <c r="C108" s="291" t="s">
        <v>508</v>
      </c>
      <c r="D108" s="130">
        <v>20</v>
      </c>
      <c r="E108" s="132">
        <v>1</v>
      </c>
      <c r="F108" s="132">
        <v>1</v>
      </c>
      <c r="G108" s="132">
        <v>1</v>
      </c>
      <c r="H108" s="132">
        <v>1</v>
      </c>
      <c r="I108" s="132">
        <v>1</v>
      </c>
      <c r="J108" s="132">
        <f t="shared" si="8"/>
        <v>5</v>
      </c>
      <c r="K108" s="132">
        <f t="shared" si="9"/>
        <v>100</v>
      </c>
      <c r="L108" s="477" t="s">
        <v>23</v>
      </c>
      <c r="M108" s="477" t="s">
        <v>164</v>
      </c>
      <c r="N108" s="132"/>
      <c r="O108" s="141"/>
      <c r="P108" s="141"/>
      <c r="Q108" s="141"/>
      <c r="R108" s="142"/>
      <c r="S108" s="136"/>
    </row>
    <row r="109" spans="1:19" ht="52.5" customHeight="1" x14ac:dyDescent="0.25">
      <c r="A109" s="306" t="s">
        <v>450</v>
      </c>
      <c r="B109" s="267" t="s">
        <v>509</v>
      </c>
      <c r="C109" s="291" t="s">
        <v>583</v>
      </c>
      <c r="D109" s="130">
        <v>20</v>
      </c>
      <c r="E109" s="132">
        <v>1</v>
      </c>
      <c r="F109" s="132">
        <v>1</v>
      </c>
      <c r="G109" s="132">
        <v>1</v>
      </c>
      <c r="H109" s="132">
        <v>1</v>
      </c>
      <c r="I109" s="132">
        <v>1</v>
      </c>
      <c r="J109" s="132">
        <f t="shared" si="8"/>
        <v>5</v>
      </c>
      <c r="K109" s="132">
        <f t="shared" si="9"/>
        <v>100</v>
      </c>
      <c r="L109" s="477" t="s">
        <v>23</v>
      </c>
      <c r="M109" s="477" t="s">
        <v>164</v>
      </c>
      <c r="N109" s="132"/>
      <c r="O109" s="141"/>
      <c r="P109" s="141"/>
      <c r="Q109" s="141"/>
      <c r="R109" s="142"/>
      <c r="S109" s="136"/>
    </row>
    <row r="110" spans="1:19" ht="54" customHeight="1" x14ac:dyDescent="0.25">
      <c r="A110" s="306" t="s">
        <v>439</v>
      </c>
      <c r="B110" s="267" t="s">
        <v>512</v>
      </c>
      <c r="C110" s="291" t="s">
        <v>584</v>
      </c>
      <c r="D110" s="130">
        <v>20</v>
      </c>
      <c r="E110" s="132">
        <v>0</v>
      </c>
      <c r="F110" s="132">
        <v>1</v>
      </c>
      <c r="G110" s="132">
        <v>1</v>
      </c>
      <c r="H110" s="132">
        <v>1</v>
      </c>
      <c r="I110" s="132">
        <v>1</v>
      </c>
      <c r="J110" s="132">
        <f t="shared" si="8"/>
        <v>4</v>
      </c>
      <c r="K110" s="132">
        <f t="shared" si="9"/>
        <v>80</v>
      </c>
      <c r="L110" s="477" t="s">
        <v>23</v>
      </c>
      <c r="M110" s="477" t="s">
        <v>164</v>
      </c>
      <c r="N110" s="132"/>
      <c r="O110" s="141"/>
      <c r="P110" s="141"/>
      <c r="Q110" s="141"/>
      <c r="R110" s="142"/>
      <c r="S110" s="136"/>
    </row>
    <row r="111" spans="1:19" ht="43.5" customHeight="1" x14ac:dyDescent="0.25">
      <c r="A111" s="306" t="s">
        <v>429</v>
      </c>
      <c r="B111" s="267" t="s">
        <v>516</v>
      </c>
      <c r="C111" s="291" t="s">
        <v>585</v>
      </c>
      <c r="D111" s="130">
        <v>20</v>
      </c>
      <c r="E111" s="132">
        <v>0</v>
      </c>
      <c r="F111" s="132">
        <v>1</v>
      </c>
      <c r="G111" s="132">
        <v>1</v>
      </c>
      <c r="H111" s="132">
        <v>1</v>
      </c>
      <c r="I111" s="132">
        <v>1</v>
      </c>
      <c r="J111" s="132">
        <f t="shared" si="8"/>
        <v>4</v>
      </c>
      <c r="K111" s="132">
        <f t="shared" si="9"/>
        <v>80</v>
      </c>
      <c r="L111" s="477" t="s">
        <v>23</v>
      </c>
      <c r="M111" s="477" t="s">
        <v>164</v>
      </c>
      <c r="N111" s="132"/>
      <c r="O111" s="141"/>
      <c r="P111" s="141"/>
      <c r="Q111" s="141"/>
      <c r="R111" s="142"/>
      <c r="S111" s="136"/>
    </row>
    <row r="112" spans="1:19" ht="60" x14ac:dyDescent="0.25">
      <c r="A112" s="306" t="s">
        <v>450</v>
      </c>
      <c r="B112" s="267" t="s">
        <v>519</v>
      </c>
      <c r="C112" s="291" t="s">
        <v>520</v>
      </c>
      <c r="D112" s="130">
        <v>15</v>
      </c>
      <c r="E112" s="132">
        <v>1</v>
      </c>
      <c r="F112" s="132">
        <v>1</v>
      </c>
      <c r="G112" s="132">
        <v>1</v>
      </c>
      <c r="H112" s="132">
        <v>1</v>
      </c>
      <c r="I112" s="132">
        <v>1</v>
      </c>
      <c r="J112" s="132">
        <f t="shared" si="8"/>
        <v>5</v>
      </c>
      <c r="K112" s="132">
        <f t="shared" si="9"/>
        <v>75</v>
      </c>
      <c r="L112" s="477" t="s">
        <v>16</v>
      </c>
      <c r="M112" s="477" t="s">
        <v>164</v>
      </c>
      <c r="N112" s="132"/>
      <c r="O112" s="141"/>
      <c r="P112" s="141"/>
      <c r="Q112" s="141"/>
      <c r="R112" s="142"/>
      <c r="S112" s="136"/>
    </row>
    <row r="113" spans="1:19" ht="92.25" customHeight="1" x14ac:dyDescent="0.25">
      <c r="A113" s="306" t="s">
        <v>429</v>
      </c>
      <c r="B113" s="267" t="s">
        <v>521</v>
      </c>
      <c r="C113" s="291" t="s">
        <v>524</v>
      </c>
      <c r="D113" s="130">
        <v>15</v>
      </c>
      <c r="E113" s="132">
        <v>1</v>
      </c>
      <c r="F113" s="132">
        <v>1</v>
      </c>
      <c r="G113" s="132">
        <v>1</v>
      </c>
      <c r="H113" s="132">
        <v>1</v>
      </c>
      <c r="I113" s="132">
        <v>1</v>
      </c>
      <c r="J113" s="132">
        <f t="shared" si="8"/>
        <v>5</v>
      </c>
      <c r="K113" s="132">
        <f t="shared" si="9"/>
        <v>75</v>
      </c>
      <c r="L113" s="477" t="s">
        <v>16</v>
      </c>
      <c r="M113" s="477" t="s">
        <v>164</v>
      </c>
      <c r="N113" s="132"/>
      <c r="O113" s="141"/>
      <c r="P113" s="141"/>
      <c r="Q113" s="141"/>
      <c r="R113" s="142"/>
      <c r="S113" s="136"/>
    </row>
    <row r="114" spans="1:19" ht="88.5" customHeight="1" x14ac:dyDescent="0.25">
      <c r="A114" s="306" t="s">
        <v>450</v>
      </c>
      <c r="B114" s="267" t="s">
        <v>525</v>
      </c>
      <c r="C114" s="291" t="s">
        <v>528</v>
      </c>
      <c r="D114" s="130">
        <v>20</v>
      </c>
      <c r="E114" s="132">
        <v>1</v>
      </c>
      <c r="F114" s="132">
        <v>0</v>
      </c>
      <c r="G114" s="132">
        <v>1</v>
      </c>
      <c r="H114" s="132">
        <v>0</v>
      </c>
      <c r="I114" s="132">
        <v>1</v>
      </c>
      <c r="J114" s="132">
        <f t="shared" si="8"/>
        <v>3</v>
      </c>
      <c r="K114" s="132">
        <f t="shared" si="9"/>
        <v>60</v>
      </c>
      <c r="L114" s="477" t="s">
        <v>16</v>
      </c>
      <c r="M114" s="477" t="s">
        <v>164</v>
      </c>
      <c r="N114" s="132"/>
      <c r="O114" s="141"/>
      <c r="P114" s="141"/>
      <c r="Q114" s="141"/>
      <c r="R114" s="142"/>
      <c r="S114" s="136"/>
    </row>
    <row r="115" spans="1:19" ht="63" customHeight="1" x14ac:dyDescent="0.25">
      <c r="A115" s="306" t="s">
        <v>450</v>
      </c>
      <c r="B115" s="267" t="s">
        <v>529</v>
      </c>
      <c r="C115" s="291" t="s">
        <v>530</v>
      </c>
      <c r="D115" s="130">
        <v>20</v>
      </c>
      <c r="E115" s="132">
        <v>1</v>
      </c>
      <c r="F115" s="132">
        <v>0</v>
      </c>
      <c r="G115" s="132">
        <v>1</v>
      </c>
      <c r="H115" s="132">
        <v>0</v>
      </c>
      <c r="I115" s="132">
        <v>1</v>
      </c>
      <c r="J115" s="132">
        <f t="shared" si="8"/>
        <v>3</v>
      </c>
      <c r="K115" s="132">
        <f t="shared" si="9"/>
        <v>60</v>
      </c>
      <c r="L115" s="477" t="s">
        <v>16</v>
      </c>
      <c r="M115" s="477" t="s">
        <v>164</v>
      </c>
      <c r="N115" s="132"/>
      <c r="O115" s="141"/>
      <c r="P115" s="141"/>
      <c r="Q115" s="141"/>
      <c r="R115" s="142"/>
      <c r="S115" s="136"/>
    </row>
    <row r="116" spans="1:19" ht="120" customHeight="1" x14ac:dyDescent="0.25">
      <c r="A116" s="306" t="s">
        <v>450</v>
      </c>
      <c r="B116" s="267" t="s">
        <v>531</v>
      </c>
      <c r="C116" s="291" t="s">
        <v>586</v>
      </c>
      <c r="D116" s="130">
        <v>20</v>
      </c>
      <c r="E116" s="132">
        <v>1</v>
      </c>
      <c r="F116" s="132">
        <v>1</v>
      </c>
      <c r="G116" s="132">
        <v>1</v>
      </c>
      <c r="H116" s="132">
        <v>1</v>
      </c>
      <c r="I116" s="132">
        <v>1</v>
      </c>
      <c r="J116" s="132">
        <f t="shared" si="8"/>
        <v>5</v>
      </c>
      <c r="K116" s="132">
        <f t="shared" si="9"/>
        <v>100</v>
      </c>
      <c r="L116" s="477" t="s">
        <v>23</v>
      </c>
      <c r="M116" s="477" t="s">
        <v>164</v>
      </c>
      <c r="N116" s="132"/>
      <c r="O116" s="141"/>
      <c r="P116" s="141"/>
      <c r="Q116" s="141"/>
      <c r="R116" s="142"/>
      <c r="S116" s="136"/>
    </row>
    <row r="117" spans="1:19" ht="85.5" customHeight="1" x14ac:dyDescent="0.25">
      <c r="A117" s="306" t="s">
        <v>429</v>
      </c>
      <c r="B117" s="267" t="s">
        <v>532</v>
      </c>
      <c r="C117" s="291" t="s">
        <v>587</v>
      </c>
      <c r="D117" s="130">
        <v>15</v>
      </c>
      <c r="E117" s="132">
        <v>1</v>
      </c>
      <c r="F117" s="132">
        <v>0</v>
      </c>
      <c r="G117" s="132">
        <v>1</v>
      </c>
      <c r="H117" s="132">
        <v>1</v>
      </c>
      <c r="I117" s="132">
        <v>1</v>
      </c>
      <c r="J117" s="132">
        <f t="shared" si="8"/>
        <v>4</v>
      </c>
      <c r="K117" s="132">
        <f t="shared" si="9"/>
        <v>60</v>
      </c>
      <c r="L117" s="477" t="s">
        <v>16</v>
      </c>
      <c r="M117" s="477" t="s">
        <v>164</v>
      </c>
      <c r="N117" s="132"/>
      <c r="O117" s="141"/>
      <c r="P117" s="141"/>
      <c r="Q117" s="141"/>
      <c r="R117" s="142"/>
      <c r="S117" s="136"/>
    </row>
    <row r="118" spans="1:19" ht="99" customHeight="1" x14ac:dyDescent="0.25">
      <c r="A118" s="306" t="s">
        <v>439</v>
      </c>
      <c r="B118" s="267" t="s">
        <v>534</v>
      </c>
      <c r="C118" s="291" t="s">
        <v>588</v>
      </c>
      <c r="D118" s="130">
        <v>15</v>
      </c>
      <c r="E118" s="132">
        <v>1</v>
      </c>
      <c r="F118" s="132">
        <v>0</v>
      </c>
      <c r="G118" s="132">
        <v>1</v>
      </c>
      <c r="H118" s="132">
        <v>1</v>
      </c>
      <c r="I118" s="132">
        <v>1</v>
      </c>
      <c r="J118" s="132">
        <f t="shared" si="8"/>
        <v>4</v>
      </c>
      <c r="K118" s="132">
        <f t="shared" si="9"/>
        <v>60</v>
      </c>
      <c r="L118" s="477" t="s">
        <v>16</v>
      </c>
      <c r="M118" s="477" t="s">
        <v>164</v>
      </c>
      <c r="N118" s="132"/>
      <c r="O118" s="141"/>
      <c r="P118" s="141"/>
      <c r="Q118" s="141"/>
      <c r="R118" s="142"/>
      <c r="S118" s="136"/>
    </row>
    <row r="119" spans="1:19" ht="99.75" customHeight="1" thickBot="1" x14ac:dyDescent="0.3">
      <c r="A119" s="307" t="s">
        <v>429</v>
      </c>
      <c r="B119" s="308" t="s">
        <v>537</v>
      </c>
      <c r="C119" s="322" t="s">
        <v>539</v>
      </c>
      <c r="D119" s="309">
        <v>15</v>
      </c>
      <c r="E119" s="310">
        <v>1</v>
      </c>
      <c r="F119" s="310">
        <v>1</v>
      </c>
      <c r="G119" s="310">
        <v>1</v>
      </c>
      <c r="H119" s="310">
        <v>1</v>
      </c>
      <c r="I119" s="310">
        <v>1</v>
      </c>
      <c r="J119" s="310">
        <f t="shared" si="8"/>
        <v>5</v>
      </c>
      <c r="K119" s="310">
        <f t="shared" si="9"/>
        <v>75</v>
      </c>
      <c r="L119" s="478" t="s">
        <v>16</v>
      </c>
      <c r="M119" s="478" t="s">
        <v>164</v>
      </c>
      <c r="N119" s="310"/>
      <c r="O119" s="311"/>
      <c r="P119" s="311"/>
      <c r="Q119" s="311"/>
      <c r="R119" s="312"/>
      <c r="S119" s="150"/>
    </row>
    <row r="120" spans="1:19" ht="230.25" customHeight="1" thickBot="1" x14ac:dyDescent="0.3">
      <c r="A120" s="178" t="s">
        <v>429</v>
      </c>
      <c r="B120" s="315" t="s">
        <v>589</v>
      </c>
      <c r="C120" s="331" t="s">
        <v>590</v>
      </c>
      <c r="D120" s="181">
        <v>10</v>
      </c>
      <c r="E120" s="183">
        <v>1</v>
      </c>
      <c r="F120" s="183">
        <v>1</v>
      </c>
      <c r="G120" s="183">
        <v>1</v>
      </c>
      <c r="H120" s="183">
        <v>1</v>
      </c>
      <c r="I120" s="183">
        <v>1</v>
      </c>
      <c r="J120" s="183">
        <f t="shared" si="8"/>
        <v>5</v>
      </c>
      <c r="K120" s="183">
        <f t="shared" si="9"/>
        <v>50</v>
      </c>
      <c r="L120" s="479" t="s">
        <v>22</v>
      </c>
      <c r="M120" s="479" t="s">
        <v>164</v>
      </c>
      <c r="N120" s="183" t="s">
        <v>541</v>
      </c>
      <c r="O120" s="183" t="s">
        <v>541</v>
      </c>
      <c r="P120" s="183" t="s">
        <v>541</v>
      </c>
      <c r="Q120" s="183"/>
      <c r="R120" s="184"/>
      <c r="S120" s="185" t="s">
        <v>591</v>
      </c>
    </row>
    <row r="121" spans="1:19" ht="77.25" customHeight="1" x14ac:dyDescent="0.25">
      <c r="A121" s="369" t="s">
        <v>38</v>
      </c>
      <c r="B121" s="289" t="s">
        <v>711</v>
      </c>
      <c r="C121" s="321" t="s">
        <v>726</v>
      </c>
      <c r="D121" s="370">
        <v>15</v>
      </c>
      <c r="E121" s="253">
        <v>1</v>
      </c>
      <c r="F121" s="242">
        <v>1</v>
      </c>
      <c r="G121" s="242">
        <v>1</v>
      </c>
      <c r="H121" s="242">
        <v>1</v>
      </c>
      <c r="I121" s="242">
        <v>1</v>
      </c>
      <c r="J121" s="242">
        <f t="shared" si="8"/>
        <v>5</v>
      </c>
      <c r="K121" s="242">
        <f t="shared" si="9"/>
        <v>75</v>
      </c>
      <c r="L121" s="242" t="s">
        <v>16</v>
      </c>
      <c r="M121" s="242" t="s">
        <v>164</v>
      </c>
      <c r="N121" s="220"/>
      <c r="O121" s="220"/>
      <c r="P121" s="220"/>
      <c r="Q121" s="220"/>
      <c r="R121" s="221"/>
      <c r="S121" s="371"/>
    </row>
    <row r="122" spans="1:19" ht="80.25" customHeight="1" x14ac:dyDescent="0.25">
      <c r="A122" s="372" t="s">
        <v>38</v>
      </c>
      <c r="B122" s="267" t="s">
        <v>712</v>
      </c>
      <c r="C122" s="291" t="s">
        <v>728</v>
      </c>
      <c r="D122" s="373">
        <v>15</v>
      </c>
      <c r="E122" s="244">
        <v>1</v>
      </c>
      <c r="F122" s="358">
        <v>0</v>
      </c>
      <c r="G122" s="358">
        <v>1</v>
      </c>
      <c r="H122" s="358">
        <v>1</v>
      </c>
      <c r="I122" s="358">
        <v>1</v>
      </c>
      <c r="J122" s="358">
        <f t="shared" si="8"/>
        <v>4</v>
      </c>
      <c r="K122" s="358">
        <f t="shared" si="9"/>
        <v>60</v>
      </c>
      <c r="L122" s="472" t="s">
        <v>16</v>
      </c>
      <c r="M122" s="472" t="s">
        <v>164</v>
      </c>
      <c r="N122" s="229"/>
      <c r="O122" s="229"/>
      <c r="P122" s="229"/>
      <c r="Q122" s="229"/>
      <c r="R122" s="230"/>
      <c r="S122" s="374"/>
    </row>
    <row r="123" spans="1:19" ht="137.25" customHeight="1" x14ac:dyDescent="0.25">
      <c r="A123" s="372" t="s">
        <v>38</v>
      </c>
      <c r="B123" s="267" t="s">
        <v>713</v>
      </c>
      <c r="C123" s="291" t="s">
        <v>785</v>
      </c>
      <c r="D123" s="373">
        <v>15</v>
      </c>
      <c r="E123" s="244">
        <v>1</v>
      </c>
      <c r="F123" s="358">
        <v>1</v>
      </c>
      <c r="G123" s="358">
        <v>1</v>
      </c>
      <c r="H123" s="358">
        <v>1</v>
      </c>
      <c r="I123" s="358">
        <v>1</v>
      </c>
      <c r="J123" s="358">
        <f t="shared" si="8"/>
        <v>5</v>
      </c>
      <c r="K123" s="358">
        <f t="shared" si="9"/>
        <v>75</v>
      </c>
      <c r="L123" s="472" t="s">
        <v>16</v>
      </c>
      <c r="M123" s="472" t="s">
        <v>558</v>
      </c>
      <c r="N123" s="229"/>
      <c r="O123" s="229"/>
      <c r="P123" s="229"/>
      <c r="Q123" s="229"/>
      <c r="R123" s="230"/>
      <c r="S123" s="375" t="s">
        <v>786</v>
      </c>
    </row>
    <row r="124" spans="1:19" ht="128.25" customHeight="1" x14ac:dyDescent="0.25">
      <c r="A124" s="372" t="s">
        <v>38</v>
      </c>
      <c r="B124" s="267" t="s">
        <v>714</v>
      </c>
      <c r="C124" s="291" t="s">
        <v>787</v>
      </c>
      <c r="D124" s="373">
        <v>15</v>
      </c>
      <c r="E124" s="244">
        <v>1</v>
      </c>
      <c r="F124" s="358">
        <v>1</v>
      </c>
      <c r="G124" s="358">
        <v>1</v>
      </c>
      <c r="H124" s="358">
        <v>1</v>
      </c>
      <c r="I124" s="358">
        <v>1</v>
      </c>
      <c r="J124" s="358">
        <f t="shared" si="8"/>
        <v>5</v>
      </c>
      <c r="K124" s="358">
        <f t="shared" si="9"/>
        <v>75</v>
      </c>
      <c r="L124" s="472" t="s">
        <v>16</v>
      </c>
      <c r="M124" s="472" t="s">
        <v>558</v>
      </c>
      <c r="N124" s="229"/>
      <c r="O124" s="229"/>
      <c r="P124" s="229"/>
      <c r="Q124" s="229"/>
      <c r="R124" s="230"/>
      <c r="S124" s="375" t="s">
        <v>788</v>
      </c>
    </row>
    <row r="125" spans="1:19" ht="63.75" customHeight="1" x14ac:dyDescent="0.25">
      <c r="A125" s="372" t="s">
        <v>38</v>
      </c>
      <c r="B125" s="267" t="s">
        <v>715</v>
      </c>
      <c r="C125" s="291" t="s">
        <v>779</v>
      </c>
      <c r="D125" s="393">
        <v>15</v>
      </c>
      <c r="E125" s="394">
        <v>1</v>
      </c>
      <c r="F125" s="358">
        <v>1</v>
      </c>
      <c r="G125" s="358">
        <v>0</v>
      </c>
      <c r="H125" s="358">
        <v>1</v>
      </c>
      <c r="I125" s="388">
        <v>1</v>
      </c>
      <c r="J125" s="358">
        <f t="shared" si="8"/>
        <v>4</v>
      </c>
      <c r="K125" s="358">
        <f t="shared" si="9"/>
        <v>60</v>
      </c>
      <c r="L125" s="472" t="s">
        <v>16</v>
      </c>
      <c r="M125" s="472" t="s">
        <v>164</v>
      </c>
      <c r="N125" s="229"/>
      <c r="O125" s="229"/>
      <c r="P125" s="229"/>
      <c r="Q125" s="229"/>
      <c r="R125" s="230"/>
      <c r="S125" s="374"/>
    </row>
    <row r="126" spans="1:19" ht="75.75" customHeight="1" x14ac:dyDescent="0.25">
      <c r="A126" s="372" t="s">
        <v>38</v>
      </c>
      <c r="B126" s="267" t="s">
        <v>716</v>
      </c>
      <c r="C126" s="291" t="s">
        <v>805</v>
      </c>
      <c r="D126" s="373">
        <v>5</v>
      </c>
      <c r="E126" s="244">
        <v>0</v>
      </c>
      <c r="F126" s="358">
        <v>0</v>
      </c>
      <c r="G126" s="358">
        <v>0</v>
      </c>
      <c r="H126" s="358">
        <v>1</v>
      </c>
      <c r="I126" s="358">
        <v>1</v>
      </c>
      <c r="J126" s="358">
        <f t="shared" si="8"/>
        <v>2</v>
      </c>
      <c r="K126" s="358">
        <f t="shared" si="9"/>
        <v>10</v>
      </c>
      <c r="L126" s="472" t="s">
        <v>165</v>
      </c>
      <c r="M126" s="472" t="s">
        <v>167</v>
      </c>
      <c r="N126" s="229"/>
      <c r="O126" s="229"/>
      <c r="P126" s="229"/>
      <c r="Q126" s="229"/>
      <c r="R126" s="230"/>
      <c r="S126" s="374"/>
    </row>
    <row r="127" spans="1:19" ht="99" customHeight="1" x14ac:dyDescent="0.25">
      <c r="A127" s="372" t="s">
        <v>38</v>
      </c>
      <c r="B127" s="267" t="s">
        <v>717</v>
      </c>
      <c r="C127" s="291" t="s">
        <v>806</v>
      </c>
      <c r="D127" s="373">
        <v>15</v>
      </c>
      <c r="E127" s="244">
        <v>1</v>
      </c>
      <c r="F127" s="358">
        <v>1</v>
      </c>
      <c r="G127" s="358">
        <v>1</v>
      </c>
      <c r="H127" s="358">
        <v>1</v>
      </c>
      <c r="I127" s="358">
        <v>1</v>
      </c>
      <c r="J127" s="358">
        <f t="shared" si="8"/>
        <v>5</v>
      </c>
      <c r="K127" s="358">
        <f t="shared" si="9"/>
        <v>75</v>
      </c>
      <c r="L127" s="472" t="s">
        <v>16</v>
      </c>
      <c r="M127" s="472" t="s">
        <v>164</v>
      </c>
      <c r="N127" s="229"/>
      <c r="O127" s="229"/>
      <c r="P127" s="229"/>
      <c r="Q127" s="229"/>
      <c r="R127" s="230"/>
      <c r="S127" s="374"/>
    </row>
    <row r="128" spans="1:19" ht="59.25" customHeight="1" x14ac:dyDescent="0.25">
      <c r="A128" s="372" t="s">
        <v>38</v>
      </c>
      <c r="B128" s="267" t="s">
        <v>718</v>
      </c>
      <c r="C128" s="291" t="s">
        <v>780</v>
      </c>
      <c r="D128" s="373">
        <v>10</v>
      </c>
      <c r="E128" s="358">
        <v>1</v>
      </c>
      <c r="F128" s="358">
        <v>0</v>
      </c>
      <c r="G128" s="358">
        <v>0</v>
      </c>
      <c r="H128" s="358">
        <v>1</v>
      </c>
      <c r="I128" s="358">
        <v>1</v>
      </c>
      <c r="J128" s="358">
        <f t="shared" si="8"/>
        <v>3</v>
      </c>
      <c r="K128" s="358">
        <f t="shared" si="9"/>
        <v>30</v>
      </c>
      <c r="L128" s="472" t="s">
        <v>165</v>
      </c>
      <c r="M128" s="472" t="s">
        <v>164</v>
      </c>
      <c r="N128" s="229"/>
      <c r="O128" s="229"/>
      <c r="P128" s="229"/>
      <c r="Q128" s="229"/>
      <c r="R128" s="230"/>
      <c r="S128" s="374"/>
    </row>
    <row r="129" spans="1:19" ht="76.5" customHeight="1" x14ac:dyDescent="0.25">
      <c r="A129" s="372" t="s">
        <v>38</v>
      </c>
      <c r="B129" s="267" t="s">
        <v>719</v>
      </c>
      <c r="C129" s="291" t="s">
        <v>807</v>
      </c>
      <c r="D129" s="373">
        <v>15</v>
      </c>
      <c r="E129" s="358">
        <v>1</v>
      </c>
      <c r="F129" s="358">
        <v>1</v>
      </c>
      <c r="G129" s="358">
        <v>1</v>
      </c>
      <c r="H129" s="358">
        <v>1</v>
      </c>
      <c r="I129" s="358">
        <v>1</v>
      </c>
      <c r="J129" s="358">
        <f t="shared" si="8"/>
        <v>5</v>
      </c>
      <c r="K129" s="358">
        <f t="shared" si="9"/>
        <v>75</v>
      </c>
      <c r="L129" s="472" t="s">
        <v>16</v>
      </c>
      <c r="M129" s="472" t="s">
        <v>167</v>
      </c>
      <c r="N129" s="229"/>
      <c r="O129" s="229"/>
      <c r="P129" s="229"/>
      <c r="Q129" s="229"/>
      <c r="R129" s="230"/>
      <c r="S129" s="374"/>
    </row>
    <row r="130" spans="1:19" ht="93.75" customHeight="1" x14ac:dyDescent="0.25">
      <c r="A130" s="372" t="s">
        <v>38</v>
      </c>
      <c r="B130" s="267" t="s">
        <v>720</v>
      </c>
      <c r="C130" s="291" t="s">
        <v>808</v>
      </c>
      <c r="D130" s="373">
        <v>15</v>
      </c>
      <c r="E130" s="358">
        <v>1</v>
      </c>
      <c r="F130" s="358">
        <v>1</v>
      </c>
      <c r="G130" s="358">
        <v>1</v>
      </c>
      <c r="H130" s="358">
        <v>1</v>
      </c>
      <c r="I130" s="358">
        <v>1</v>
      </c>
      <c r="J130" s="358">
        <f t="shared" si="8"/>
        <v>5</v>
      </c>
      <c r="K130" s="358">
        <f t="shared" si="9"/>
        <v>75</v>
      </c>
      <c r="L130" s="472" t="s">
        <v>16</v>
      </c>
      <c r="M130" s="472" t="s">
        <v>167</v>
      </c>
      <c r="N130" s="229"/>
      <c r="O130" s="229"/>
      <c r="P130" s="229"/>
      <c r="Q130" s="229"/>
      <c r="R130" s="230"/>
      <c r="S130" s="374"/>
    </row>
    <row r="131" spans="1:19" ht="73.5" customHeight="1" x14ac:dyDescent="0.25">
      <c r="A131" s="372" t="s">
        <v>38</v>
      </c>
      <c r="B131" s="267" t="s">
        <v>721</v>
      </c>
      <c r="C131" s="291" t="s">
        <v>781</v>
      </c>
      <c r="D131" s="393">
        <v>15</v>
      </c>
      <c r="E131" s="358">
        <v>1</v>
      </c>
      <c r="F131" s="358">
        <v>0</v>
      </c>
      <c r="G131" s="388">
        <v>1</v>
      </c>
      <c r="H131" s="358">
        <v>1</v>
      </c>
      <c r="I131" s="358">
        <v>1</v>
      </c>
      <c r="J131" s="358">
        <f t="shared" si="8"/>
        <v>4</v>
      </c>
      <c r="K131" s="358">
        <f t="shared" si="9"/>
        <v>60</v>
      </c>
      <c r="L131" s="472" t="s">
        <v>16</v>
      </c>
      <c r="M131" s="472" t="s">
        <v>164</v>
      </c>
      <c r="N131" s="229"/>
      <c r="O131" s="229"/>
      <c r="P131" s="229"/>
      <c r="Q131" s="229"/>
      <c r="R131" s="230"/>
      <c r="S131" s="374"/>
    </row>
    <row r="132" spans="1:19" ht="118.5" customHeight="1" x14ac:dyDescent="0.25">
      <c r="A132" s="372" t="s">
        <v>38</v>
      </c>
      <c r="B132" s="267" t="s">
        <v>722</v>
      </c>
      <c r="C132" s="291" t="s">
        <v>782</v>
      </c>
      <c r="D132" s="373">
        <v>15</v>
      </c>
      <c r="E132" s="358">
        <v>1</v>
      </c>
      <c r="F132" s="358">
        <v>1</v>
      </c>
      <c r="G132" s="358">
        <v>1</v>
      </c>
      <c r="H132" s="358">
        <v>1</v>
      </c>
      <c r="I132" s="358">
        <v>1</v>
      </c>
      <c r="J132" s="358">
        <f t="shared" si="8"/>
        <v>5</v>
      </c>
      <c r="K132" s="358">
        <f t="shared" si="9"/>
        <v>75</v>
      </c>
      <c r="L132" s="472" t="s">
        <v>16</v>
      </c>
      <c r="M132" s="472" t="s">
        <v>164</v>
      </c>
      <c r="N132" s="229"/>
      <c r="O132" s="229"/>
      <c r="P132" s="229"/>
      <c r="Q132" s="229"/>
      <c r="R132" s="230"/>
      <c r="S132" s="374"/>
    </row>
    <row r="133" spans="1:19" ht="92.25" customHeight="1" x14ac:dyDescent="0.25">
      <c r="A133" s="372" t="s">
        <v>38</v>
      </c>
      <c r="B133" s="267" t="s">
        <v>723</v>
      </c>
      <c r="C133" s="291" t="s">
        <v>783</v>
      </c>
      <c r="D133" s="373">
        <v>15</v>
      </c>
      <c r="E133" s="358">
        <v>1</v>
      </c>
      <c r="F133" s="358">
        <v>1</v>
      </c>
      <c r="G133" s="358">
        <v>1</v>
      </c>
      <c r="H133" s="358">
        <v>1</v>
      </c>
      <c r="I133" s="358">
        <v>1</v>
      </c>
      <c r="J133" s="358">
        <f t="shared" ref="J133:J135" si="10">+E133+F133+G133+H133+I133</f>
        <v>5</v>
      </c>
      <c r="K133" s="358">
        <f t="shared" ref="K133:K135" si="11">+J133*D133</f>
        <v>75</v>
      </c>
      <c r="L133" s="472" t="s">
        <v>16</v>
      </c>
      <c r="M133" s="472" t="s">
        <v>164</v>
      </c>
      <c r="N133" s="229"/>
      <c r="O133" s="229"/>
      <c r="P133" s="229"/>
      <c r="Q133" s="229"/>
      <c r="R133" s="230"/>
      <c r="S133" s="374"/>
    </row>
    <row r="134" spans="1:19" ht="81" customHeight="1" x14ac:dyDescent="0.25">
      <c r="A134" s="372" t="s">
        <v>38</v>
      </c>
      <c r="B134" s="267" t="s">
        <v>724</v>
      </c>
      <c r="C134" s="291" t="s">
        <v>784</v>
      </c>
      <c r="D134" s="373">
        <v>15</v>
      </c>
      <c r="E134" s="358">
        <v>1</v>
      </c>
      <c r="F134" s="358">
        <v>1</v>
      </c>
      <c r="G134" s="358">
        <v>1</v>
      </c>
      <c r="H134" s="358">
        <v>1</v>
      </c>
      <c r="I134" s="358">
        <v>1</v>
      </c>
      <c r="J134" s="358">
        <f t="shared" si="10"/>
        <v>5</v>
      </c>
      <c r="K134" s="358">
        <f t="shared" si="11"/>
        <v>75</v>
      </c>
      <c r="L134" s="472" t="s">
        <v>16</v>
      </c>
      <c r="M134" s="472" t="s">
        <v>167</v>
      </c>
      <c r="N134" s="229"/>
      <c r="O134" s="229"/>
      <c r="P134" s="229"/>
      <c r="Q134" s="229"/>
      <c r="R134" s="230"/>
      <c r="S134" s="374"/>
    </row>
    <row r="135" spans="1:19" ht="136.5" customHeight="1" thickBot="1" x14ac:dyDescent="0.3">
      <c r="A135" s="376" t="s">
        <v>38</v>
      </c>
      <c r="B135" s="308" t="s">
        <v>725</v>
      </c>
      <c r="C135" s="322" t="s">
        <v>789</v>
      </c>
      <c r="D135" s="377">
        <v>15</v>
      </c>
      <c r="E135" s="336">
        <v>1</v>
      </c>
      <c r="F135" s="359">
        <v>1</v>
      </c>
      <c r="G135" s="359">
        <v>1</v>
      </c>
      <c r="H135" s="359">
        <v>1</v>
      </c>
      <c r="I135" s="359">
        <v>1</v>
      </c>
      <c r="J135" s="359">
        <f t="shared" si="10"/>
        <v>5</v>
      </c>
      <c r="K135" s="359">
        <f t="shared" si="11"/>
        <v>75</v>
      </c>
      <c r="L135" s="473" t="s">
        <v>16</v>
      </c>
      <c r="M135" s="473" t="s">
        <v>558</v>
      </c>
      <c r="N135" s="337"/>
      <c r="O135" s="337"/>
      <c r="P135" s="337"/>
      <c r="Q135" s="337"/>
      <c r="R135" s="341"/>
      <c r="S135" s="378" t="s">
        <v>788</v>
      </c>
    </row>
    <row r="136" spans="1:19" ht="48.75" customHeight="1" x14ac:dyDescent="0.25">
      <c r="A136" s="298"/>
      <c r="B136" s="329"/>
      <c r="C136" s="330"/>
      <c r="D136" s="299"/>
      <c r="E136" s="300"/>
      <c r="F136" s="300"/>
      <c r="G136" s="300"/>
      <c r="H136" s="300"/>
      <c r="I136" s="300"/>
      <c r="J136" s="300"/>
      <c r="K136" s="300"/>
      <c r="L136" s="300"/>
      <c r="M136" s="300"/>
      <c r="N136" s="300"/>
      <c r="O136" s="301"/>
      <c r="P136" s="301"/>
      <c r="Q136" s="301"/>
      <c r="R136" s="301"/>
      <c r="S136" s="301"/>
    </row>
    <row r="137" spans="1:19" ht="229.5" customHeight="1" thickBot="1" x14ac:dyDescent="0.3">
      <c r="A137" s="362"/>
      <c r="B137" s="363"/>
      <c r="C137" s="364"/>
      <c r="D137" s="365"/>
      <c r="E137" s="366"/>
      <c r="F137" s="366"/>
      <c r="G137" s="366"/>
      <c r="H137" s="366"/>
      <c r="I137" s="366"/>
      <c r="J137" s="366"/>
      <c r="K137" s="366"/>
      <c r="L137" s="366"/>
      <c r="M137" s="366"/>
      <c r="N137" s="366"/>
      <c r="O137" s="366"/>
      <c r="P137" s="366"/>
      <c r="Q137" s="366"/>
      <c r="R137" s="367"/>
      <c r="S137" s="368"/>
    </row>
  </sheetData>
  <mergeCells count="11">
    <mergeCell ref="S5:S6"/>
    <mergeCell ref="A1:A4"/>
    <mergeCell ref="B1:Q2"/>
    <mergeCell ref="B3:Q4"/>
    <mergeCell ref="A5:A6"/>
    <mergeCell ref="B5:B6"/>
    <mergeCell ref="C5:C6"/>
    <mergeCell ref="D5:D6"/>
    <mergeCell ref="E5:J5"/>
    <mergeCell ref="K5:L5"/>
    <mergeCell ref="N5:R5"/>
  </mergeCells>
  <conditionalFormatting sqref="L136:L137">
    <cfRule type="cellIs" dxfId="79" priority="116" operator="equal">
      <formula>"Debil"</formula>
    </cfRule>
    <cfRule type="cellIs" dxfId="78" priority="117" operator="equal">
      <formula>"Requiere Mejora"</formula>
    </cfRule>
    <cfRule type="cellIs" dxfId="77" priority="118" operator="equal">
      <formula>"Aceptable"</formula>
    </cfRule>
    <cfRule type="cellIs" dxfId="76" priority="119" operator="equal">
      <formula>"Fuerte"</formula>
    </cfRule>
    <cfRule type="colorScale" priority="120">
      <colorScale>
        <cfvo type="min"/>
        <cfvo type="percentile" val="50"/>
        <cfvo type="max"/>
        <color rgb="FFF8696B"/>
        <color rgb="FFFFEB84"/>
        <color rgb="FF63BE7B"/>
      </colorScale>
    </cfRule>
  </conditionalFormatting>
  <conditionalFormatting sqref="L7:L10">
    <cfRule type="cellIs" dxfId="75" priority="91" operator="equal">
      <formula>"Debil"</formula>
    </cfRule>
    <cfRule type="cellIs" dxfId="74" priority="92" operator="equal">
      <formula>"Requiere Mejora"</formula>
    </cfRule>
    <cfRule type="cellIs" dxfId="73" priority="93" operator="equal">
      <formula>"Aceptable"</formula>
    </cfRule>
    <cfRule type="cellIs" dxfId="72" priority="94" operator="equal">
      <formula>"Fuerte"</formula>
    </cfRule>
    <cfRule type="colorScale" priority="95">
      <colorScale>
        <cfvo type="min"/>
        <cfvo type="percentile" val="50"/>
        <cfvo type="max"/>
        <color rgb="FFF8696B"/>
        <color rgb="FFFFEB84"/>
        <color rgb="FF63BE7B"/>
      </colorScale>
    </cfRule>
  </conditionalFormatting>
  <conditionalFormatting sqref="L11:L13">
    <cfRule type="cellIs" dxfId="71" priority="86" operator="equal">
      <formula>"Debil"</formula>
    </cfRule>
    <cfRule type="cellIs" dxfId="70" priority="87" operator="equal">
      <formula>"Requiere Mejora"</formula>
    </cfRule>
    <cfRule type="cellIs" dxfId="69" priority="88" operator="equal">
      <formula>"Aceptable"</formula>
    </cfRule>
    <cfRule type="cellIs" dxfId="68" priority="89" operator="equal">
      <formula>"Fuerte"</formula>
    </cfRule>
    <cfRule type="colorScale" priority="90">
      <colorScale>
        <cfvo type="min"/>
        <cfvo type="percentile" val="50"/>
        <cfvo type="max"/>
        <color rgb="FFF8696B"/>
        <color rgb="FFFFEB84"/>
        <color rgb="FF63BE7B"/>
      </colorScale>
    </cfRule>
  </conditionalFormatting>
  <conditionalFormatting sqref="L14:L15 L17:L18">
    <cfRule type="cellIs" dxfId="67" priority="1469" operator="equal">
      <formula>"Debil"</formula>
    </cfRule>
    <cfRule type="cellIs" dxfId="66" priority="1470" operator="equal">
      <formula>"Requiere Mejora"</formula>
    </cfRule>
    <cfRule type="cellIs" dxfId="65" priority="1471" operator="equal">
      <formula>"Aceptable"</formula>
    </cfRule>
    <cfRule type="cellIs" dxfId="64" priority="1472" operator="equal">
      <formula>"Fuerte"</formula>
    </cfRule>
    <cfRule type="colorScale" priority="1473">
      <colorScale>
        <cfvo type="min"/>
        <cfvo type="percentile" val="50"/>
        <cfvo type="max"/>
        <color rgb="FFF8696B"/>
        <color rgb="FFFFEB84"/>
        <color rgb="FF63BE7B"/>
      </colorScale>
    </cfRule>
  </conditionalFormatting>
  <conditionalFormatting sqref="L16">
    <cfRule type="cellIs" dxfId="63" priority="76" operator="equal">
      <formula>"Debil"</formula>
    </cfRule>
    <cfRule type="cellIs" dxfId="62" priority="77" operator="equal">
      <formula>"Requiere Mejora"</formula>
    </cfRule>
    <cfRule type="cellIs" dxfId="61" priority="78" operator="equal">
      <formula>"Aceptable"</formula>
    </cfRule>
    <cfRule type="cellIs" dxfId="60" priority="79" operator="equal">
      <formula>"Fuerte"</formula>
    </cfRule>
    <cfRule type="colorScale" priority="80">
      <colorScale>
        <cfvo type="min"/>
        <cfvo type="percentile" val="50"/>
        <cfvo type="max"/>
        <color rgb="FFF8696B"/>
        <color rgb="FFFFEB84"/>
        <color rgb="FF63BE7B"/>
      </colorScale>
    </cfRule>
  </conditionalFormatting>
  <conditionalFormatting sqref="L19:L23">
    <cfRule type="cellIs" dxfId="59" priority="71" operator="equal">
      <formula>"Debil"</formula>
    </cfRule>
    <cfRule type="cellIs" dxfId="58" priority="72" operator="equal">
      <formula>"Requiere Mejora"</formula>
    </cfRule>
    <cfRule type="cellIs" dxfId="57" priority="73" operator="equal">
      <formula>"Aceptable"</formula>
    </cfRule>
    <cfRule type="cellIs" dxfId="56" priority="74" operator="equal">
      <formula>"Fuerte"</formula>
    </cfRule>
    <cfRule type="colorScale" priority="75">
      <colorScale>
        <cfvo type="min"/>
        <cfvo type="percentile" val="50"/>
        <cfvo type="max"/>
        <color rgb="FFF8696B"/>
        <color rgb="FFFFEB84"/>
        <color rgb="FF63BE7B"/>
      </colorScale>
    </cfRule>
  </conditionalFormatting>
  <conditionalFormatting sqref="L25">
    <cfRule type="cellIs" dxfId="55" priority="66" operator="equal">
      <formula>"Debil"</formula>
    </cfRule>
    <cfRule type="cellIs" dxfId="54" priority="67" operator="equal">
      <formula>"Requiere Mejora"</formula>
    </cfRule>
    <cfRule type="cellIs" dxfId="53" priority="68" operator="equal">
      <formula>"Aceptable"</formula>
    </cfRule>
    <cfRule type="cellIs" dxfId="52" priority="69" operator="equal">
      <formula>"Fuerte"</formula>
    </cfRule>
    <cfRule type="colorScale" priority="70">
      <colorScale>
        <cfvo type="min"/>
        <cfvo type="percentile" val="50"/>
        <cfvo type="max"/>
        <color rgb="FFF8696B"/>
        <color rgb="FFFFEB84"/>
        <color rgb="FF63BE7B"/>
      </colorScale>
    </cfRule>
  </conditionalFormatting>
  <conditionalFormatting sqref="L26:L28">
    <cfRule type="cellIs" dxfId="51" priority="61" operator="equal">
      <formula>"Debil"</formula>
    </cfRule>
    <cfRule type="cellIs" dxfId="50" priority="62" operator="equal">
      <formula>"Requiere Mejora"</formula>
    </cfRule>
    <cfRule type="cellIs" dxfId="49" priority="63" operator="equal">
      <formula>"Aceptable"</formula>
    </cfRule>
    <cfRule type="cellIs" dxfId="48" priority="64" operator="equal">
      <formula>"Fuerte"</formula>
    </cfRule>
    <cfRule type="colorScale" priority="65">
      <colorScale>
        <cfvo type="min"/>
        <cfvo type="percentile" val="50"/>
        <cfvo type="max"/>
        <color rgb="FFF8696B"/>
        <color rgb="FFFFEB84"/>
        <color rgb="FF63BE7B"/>
      </colorScale>
    </cfRule>
  </conditionalFormatting>
  <conditionalFormatting sqref="L29:L35">
    <cfRule type="cellIs" dxfId="47" priority="56" operator="equal">
      <formula>"Debil"</formula>
    </cfRule>
    <cfRule type="cellIs" dxfId="46" priority="57" operator="equal">
      <formula>"Requiere Mejora"</formula>
    </cfRule>
    <cfRule type="cellIs" dxfId="45" priority="58" operator="equal">
      <formula>"Aceptable"</formula>
    </cfRule>
    <cfRule type="cellIs" dxfId="44" priority="59" operator="equal">
      <formula>"Fuerte"</formula>
    </cfRule>
    <cfRule type="colorScale" priority="60">
      <colorScale>
        <cfvo type="min"/>
        <cfvo type="percentile" val="50"/>
        <cfvo type="max"/>
        <color rgb="FFF8696B"/>
        <color rgb="FFFFEB84"/>
        <color rgb="FF63BE7B"/>
      </colorScale>
    </cfRule>
  </conditionalFormatting>
  <conditionalFormatting sqref="L36:L40">
    <cfRule type="cellIs" dxfId="43" priority="51" operator="equal">
      <formula>"Debil"</formula>
    </cfRule>
    <cfRule type="cellIs" dxfId="42" priority="52" operator="equal">
      <formula>"Requiere Mejora"</formula>
    </cfRule>
    <cfRule type="cellIs" dxfId="41" priority="53" operator="equal">
      <formula>"Aceptable"</formula>
    </cfRule>
    <cfRule type="cellIs" dxfId="40" priority="54" operator="equal">
      <formula>"Fuerte"</formula>
    </cfRule>
    <cfRule type="colorScale" priority="55">
      <colorScale>
        <cfvo type="min"/>
        <cfvo type="percentile" val="50"/>
        <cfvo type="max"/>
        <color rgb="FFF8696B"/>
        <color rgb="FFFFEB84"/>
        <color rgb="FF63BE7B"/>
      </colorScale>
    </cfRule>
  </conditionalFormatting>
  <conditionalFormatting sqref="L41:L57">
    <cfRule type="cellIs" dxfId="39" priority="46" operator="equal">
      <formula>"Debil"</formula>
    </cfRule>
    <cfRule type="cellIs" dxfId="38" priority="47" operator="equal">
      <formula>"Requiere Mejora"</formula>
    </cfRule>
    <cfRule type="cellIs" dxfId="37" priority="48" operator="equal">
      <formula>"Aceptable"</formula>
    </cfRule>
    <cfRule type="cellIs" dxfId="36" priority="49" operator="equal">
      <formula>"Fuerte"</formula>
    </cfRule>
    <cfRule type="colorScale" priority="50">
      <colorScale>
        <cfvo type="min"/>
        <cfvo type="percentile" val="50"/>
        <cfvo type="max"/>
        <color rgb="FFF8696B"/>
        <color rgb="FFFFEB84"/>
        <color rgb="FF63BE7B"/>
      </colorScale>
    </cfRule>
  </conditionalFormatting>
  <conditionalFormatting sqref="L59:L66">
    <cfRule type="cellIs" dxfId="35" priority="41" operator="equal">
      <formula>"Debil"</formula>
    </cfRule>
    <cfRule type="cellIs" dxfId="34" priority="42" operator="equal">
      <formula>"Requiere Mejora"</formula>
    </cfRule>
    <cfRule type="cellIs" dxfId="33" priority="43" operator="equal">
      <formula>"Aceptable"</formula>
    </cfRule>
    <cfRule type="cellIs" dxfId="32" priority="44" operator="equal">
      <formula>"Fuerte"</formula>
    </cfRule>
    <cfRule type="colorScale" priority="45">
      <colorScale>
        <cfvo type="min"/>
        <cfvo type="percentile" val="50"/>
        <cfvo type="max"/>
        <color rgb="FFF8696B"/>
        <color rgb="FFFFEB84"/>
        <color rgb="FF63BE7B"/>
      </colorScale>
    </cfRule>
  </conditionalFormatting>
  <conditionalFormatting sqref="L67">
    <cfRule type="cellIs" dxfId="31" priority="36" operator="equal">
      <formula>"Debil"</formula>
    </cfRule>
    <cfRule type="cellIs" dxfId="30" priority="37" operator="equal">
      <formula>"Requiere Mejora"</formula>
    </cfRule>
    <cfRule type="cellIs" dxfId="29" priority="38" operator="equal">
      <formula>"Aceptable"</formula>
    </cfRule>
    <cfRule type="cellIs" dxfId="28" priority="39" operator="equal">
      <formula>"Fuerte"</formula>
    </cfRule>
    <cfRule type="colorScale" priority="40">
      <colorScale>
        <cfvo type="min"/>
        <cfvo type="percentile" val="50"/>
        <cfvo type="max"/>
        <color rgb="FFF8696B"/>
        <color rgb="FFFFEB84"/>
        <color rgb="FF63BE7B"/>
      </colorScale>
    </cfRule>
  </conditionalFormatting>
  <conditionalFormatting sqref="L58">
    <cfRule type="cellIs" dxfId="27" priority="31" operator="equal">
      <formula>"Debil"</formula>
    </cfRule>
    <cfRule type="cellIs" dxfId="26" priority="32" operator="equal">
      <formula>"Requiere Mejora"</formula>
    </cfRule>
    <cfRule type="cellIs" dxfId="25" priority="33" operator="equal">
      <formula>"Aceptable"</formula>
    </cfRule>
    <cfRule type="cellIs" dxfId="24" priority="34" operator="equal">
      <formula>"Fuerte"</formula>
    </cfRule>
    <cfRule type="colorScale" priority="35">
      <colorScale>
        <cfvo type="min"/>
        <cfvo type="percentile" val="50"/>
        <cfvo type="max"/>
        <color rgb="FFF8696B"/>
        <color rgb="FFFFEB84"/>
        <color rgb="FF63BE7B"/>
      </colorScale>
    </cfRule>
  </conditionalFormatting>
  <conditionalFormatting sqref="L68:L73">
    <cfRule type="cellIs" dxfId="23" priority="26" operator="equal">
      <formula>"Debil"</formula>
    </cfRule>
    <cfRule type="cellIs" dxfId="22" priority="27" operator="equal">
      <formula>"Requiere Mejora"</formula>
    </cfRule>
    <cfRule type="cellIs" dxfId="21" priority="28" operator="equal">
      <formula>"Aceptable"</formula>
    </cfRule>
    <cfRule type="cellIs" dxfId="20" priority="29" operator="equal">
      <formula>"Fuerte"</formula>
    </cfRule>
    <cfRule type="colorScale" priority="30">
      <colorScale>
        <cfvo type="min"/>
        <cfvo type="percentile" val="50"/>
        <cfvo type="max"/>
        <color rgb="FFF8696B"/>
        <color rgb="FFFFEB84"/>
        <color rgb="FF63BE7B"/>
      </colorScale>
    </cfRule>
  </conditionalFormatting>
  <conditionalFormatting sqref="L74:L78">
    <cfRule type="cellIs" dxfId="19" priority="21" operator="equal">
      <formula>"Debil"</formula>
    </cfRule>
    <cfRule type="cellIs" dxfId="18" priority="22" operator="equal">
      <formula>"Requiere Mejora"</formula>
    </cfRule>
    <cfRule type="cellIs" dxfId="17" priority="23" operator="equal">
      <formula>"Aceptable"</formula>
    </cfRule>
    <cfRule type="cellIs" dxfId="16" priority="24" operator="equal">
      <formula>"Fuerte"</formula>
    </cfRule>
    <cfRule type="colorScale" priority="25">
      <colorScale>
        <cfvo type="min"/>
        <cfvo type="percentile" val="50"/>
        <cfvo type="max"/>
        <color rgb="FFF8696B"/>
        <color rgb="FFFFEB84"/>
        <color rgb="FF63BE7B"/>
      </colorScale>
    </cfRule>
  </conditionalFormatting>
  <conditionalFormatting sqref="L79:L84">
    <cfRule type="cellIs" dxfId="15" priority="16" operator="equal">
      <formula>"Debil"</formula>
    </cfRule>
    <cfRule type="cellIs" dxfId="14" priority="17" operator="equal">
      <formula>"Requiere Mejora"</formula>
    </cfRule>
    <cfRule type="cellIs" dxfId="13" priority="18" operator="equal">
      <formula>"Aceptable"</formula>
    </cfRule>
    <cfRule type="cellIs" dxfId="12" priority="19" operator="equal">
      <formula>"Fuerte"</formula>
    </cfRule>
    <cfRule type="colorScale" priority="20">
      <colorScale>
        <cfvo type="min"/>
        <cfvo type="percentile" val="50"/>
        <cfvo type="max"/>
        <color rgb="FFF8696B"/>
        <color rgb="FFFFEB84"/>
        <color rgb="FF63BE7B"/>
      </colorScale>
    </cfRule>
  </conditionalFormatting>
  <conditionalFormatting sqref="L85:L120">
    <cfRule type="cellIs" dxfId="11" priority="11" operator="equal">
      <formula>"Debil"</formula>
    </cfRule>
    <cfRule type="cellIs" dxfId="10" priority="12" operator="equal">
      <formula>"Requiere Mejora"</formula>
    </cfRule>
    <cfRule type="cellIs" dxfId="9" priority="13" operator="equal">
      <formula>"Aceptable"</formula>
    </cfRule>
    <cfRule type="cellIs" dxfId="8" priority="14" operator="equal">
      <formula>"Fuerte"</formula>
    </cfRule>
    <cfRule type="colorScale" priority="15">
      <colorScale>
        <cfvo type="min"/>
        <cfvo type="percentile" val="50"/>
        <cfvo type="max"/>
        <color rgb="FFF8696B"/>
        <color rgb="FFFFEB84"/>
        <color rgb="FF63BE7B"/>
      </colorScale>
    </cfRule>
  </conditionalFormatting>
  <conditionalFormatting sqref="L24">
    <cfRule type="cellIs" dxfId="7" priority="6" operator="equal">
      <formula>"Debil"</formula>
    </cfRule>
    <cfRule type="cellIs" dxfId="6" priority="7" operator="equal">
      <formula>"Requiere Mejora"</formula>
    </cfRule>
    <cfRule type="cellIs" dxfId="5" priority="8" operator="equal">
      <formula>"Aceptable"</formula>
    </cfRule>
    <cfRule type="cellIs" dxfId="4" priority="9" operator="equal">
      <formula>"Fuerte"</formula>
    </cfRule>
    <cfRule type="colorScale" priority="10">
      <colorScale>
        <cfvo type="min"/>
        <cfvo type="percentile" val="50"/>
        <cfvo type="max"/>
        <color rgb="FFF8696B"/>
        <color rgb="FFFFEB84"/>
        <color rgb="FF63BE7B"/>
      </colorScale>
    </cfRule>
  </conditionalFormatting>
  <conditionalFormatting sqref="L121:L135">
    <cfRule type="cellIs" dxfId="3" priority="1" operator="equal">
      <formula>"Debil"</formula>
    </cfRule>
    <cfRule type="cellIs" dxfId="2" priority="2" operator="equal">
      <formula>"Requiere Mejora"</formula>
    </cfRule>
    <cfRule type="cellIs" dxfId="1" priority="3" operator="equal">
      <formula>"Aceptable"</formula>
    </cfRule>
    <cfRule type="cellIs" dxfId="0" priority="4" operator="equal">
      <formula>"Fuerte"</formula>
    </cfRule>
    <cfRule type="colorScale" priority="5">
      <colorScale>
        <cfvo type="min"/>
        <cfvo type="percentile" val="50"/>
        <cfvo type="max"/>
        <color rgb="FFF8696B"/>
        <color rgb="FFFFEB84"/>
        <color rgb="FF63BE7B"/>
      </colorScale>
    </cfRule>
  </conditionalFormatting>
  <dataValidations count="5">
    <dataValidation type="list" allowBlank="1" showInputMessage="1" showErrorMessage="1" sqref="L7:L137" xr:uid="{D0FAB380-F65F-432F-BBC3-0F1E1991B018}">
      <formula1>$AF$7:$AF$10</formula1>
    </dataValidation>
    <dataValidation type="list" allowBlank="1" showInputMessage="1" showErrorMessage="1" sqref="A7:A23" xr:uid="{81D4C9D8-EEBB-45B0-BC47-A32945E7E9F1}">
      <formula1>$AG$7:$AG$17</formula1>
    </dataValidation>
    <dataValidation type="list" allowBlank="1" showInputMessage="1" showErrorMessage="1" sqref="A29:A40 A79:A84 A121:A135" xr:uid="{E38628CF-DD96-4D5A-8769-867A93E6FAA6}">
      <formula1>$AG$7:$AG$18</formula1>
    </dataValidation>
    <dataValidation type="list" allowBlank="1" showInputMessage="1" showErrorMessage="1" sqref="A74:A78 A24:A25 A41:A67" xr:uid="{D7493CA1-0D31-46BC-B859-88A063190D9F}">
      <formula1>$AG$7:$AG$19</formula1>
    </dataValidation>
    <dataValidation type="list" allowBlank="1" showInputMessage="1" showErrorMessage="1" sqref="A26:A28 A68:A73" xr:uid="{5A55FBEC-A3F9-4451-83F6-22C64E2A3E30}">
      <formula1>$AG$7:$AG$20</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14DC9-D786-4460-B552-5C10F4D53DA3}">
  <dimension ref="A1:H19"/>
  <sheetViews>
    <sheetView zoomScale="90" zoomScaleNormal="90" workbookViewId="0">
      <selection activeCell="E7" sqref="E7"/>
    </sheetView>
  </sheetViews>
  <sheetFormatPr baseColWidth="10" defaultRowHeight="15" x14ac:dyDescent="0.25"/>
  <cols>
    <col min="1" max="1" width="16.7109375" customWidth="1"/>
    <col min="2" max="2" width="24" customWidth="1"/>
    <col min="3" max="3" width="32.28515625" customWidth="1"/>
    <col min="4" max="4" width="29.28515625" customWidth="1"/>
    <col min="5" max="5" width="25.28515625" customWidth="1"/>
  </cols>
  <sheetData>
    <row r="1" spans="1:8" x14ac:dyDescent="0.25">
      <c r="A1" s="567"/>
      <c r="B1" s="582" t="s">
        <v>172</v>
      </c>
      <c r="C1" s="582"/>
      <c r="D1" s="157" t="s">
        <v>43</v>
      </c>
      <c r="E1" s="158" t="s">
        <v>44</v>
      </c>
    </row>
    <row r="2" spans="1:8" x14ac:dyDescent="0.25">
      <c r="A2" s="567"/>
      <c r="B2" s="582"/>
      <c r="C2" s="582"/>
      <c r="D2" s="157" t="s">
        <v>173</v>
      </c>
      <c r="E2" s="159" t="s">
        <v>174</v>
      </c>
    </row>
    <row r="3" spans="1:8" x14ac:dyDescent="0.25">
      <c r="A3" s="567"/>
      <c r="B3" s="583" t="s">
        <v>177</v>
      </c>
      <c r="C3" s="583"/>
      <c r="D3" s="157" t="s">
        <v>46</v>
      </c>
      <c r="E3" s="160">
        <v>43872</v>
      </c>
    </row>
    <row r="4" spans="1:8" x14ac:dyDescent="0.25">
      <c r="A4" s="567"/>
      <c r="B4" s="583"/>
      <c r="C4" s="583"/>
      <c r="D4" s="157" t="s">
        <v>47</v>
      </c>
      <c r="E4" s="158" t="s">
        <v>180</v>
      </c>
    </row>
    <row r="5" spans="1:8" x14ac:dyDescent="0.25">
      <c r="A5" s="580" t="s">
        <v>5</v>
      </c>
      <c r="B5" s="580"/>
      <c r="C5" s="580"/>
      <c r="D5" s="580"/>
      <c r="E5" s="580"/>
    </row>
    <row r="6" spans="1:8" x14ac:dyDescent="0.25">
      <c r="A6" s="109" t="s">
        <v>132</v>
      </c>
      <c r="B6" s="110" t="s">
        <v>67</v>
      </c>
      <c r="C6" s="111" t="s">
        <v>21</v>
      </c>
      <c r="D6" s="112" t="s">
        <v>15</v>
      </c>
      <c r="E6" s="113" t="s">
        <v>133</v>
      </c>
    </row>
    <row r="7" spans="1:8" x14ac:dyDescent="0.25">
      <c r="A7" s="194">
        <f>COUNTIF('Mapa de riesgos'!G7:G136,"Bajo")</f>
        <v>23</v>
      </c>
      <c r="B7" s="195">
        <f>COUNTIF('Mapa de riesgos'!G7:G136,"Moderado ")</f>
        <v>42</v>
      </c>
      <c r="C7" s="196">
        <f>COUNTIF('Mapa de riesgos'!G7:G136,"Por encima del promedio")</f>
        <v>27</v>
      </c>
      <c r="D7" s="197">
        <f>COUNTIF('Mapa de riesgos'!G7:G136,"Alto")</f>
        <v>37</v>
      </c>
      <c r="E7" s="113">
        <f>SUM(A7:D7)</f>
        <v>129</v>
      </c>
    </row>
    <row r="9" spans="1:8" x14ac:dyDescent="0.25">
      <c r="A9" s="580" t="s">
        <v>134</v>
      </c>
      <c r="B9" s="580"/>
      <c r="C9" s="580"/>
      <c r="D9" s="580"/>
      <c r="E9" s="580"/>
    </row>
    <row r="10" spans="1:8" x14ac:dyDescent="0.25">
      <c r="A10" s="109" t="s">
        <v>132</v>
      </c>
      <c r="B10" s="110" t="s">
        <v>67</v>
      </c>
      <c r="C10" s="111" t="s">
        <v>21</v>
      </c>
      <c r="D10" s="112" t="s">
        <v>15</v>
      </c>
      <c r="E10" s="113" t="s">
        <v>133</v>
      </c>
    </row>
    <row r="11" spans="1:8" x14ac:dyDescent="0.25">
      <c r="A11" s="194">
        <f>COUNTIF('Mapa de riesgos'!M7:M136,"Bajo")</f>
        <v>25</v>
      </c>
      <c r="B11" s="195">
        <f>COUNTIF('Mapa de riesgos'!M7:M136,"Moderado ")</f>
        <v>30</v>
      </c>
      <c r="C11" s="196">
        <f>COUNTIF('Mapa de riesgos'!M7:M136,"Por encima del promedio")</f>
        <v>39</v>
      </c>
      <c r="D11" s="197">
        <f>COUNTIF('Mapa de riesgos'!M7:M136,"Alto")</f>
        <v>35</v>
      </c>
      <c r="E11" s="113">
        <f>SUM(A11:D11)</f>
        <v>129</v>
      </c>
    </row>
    <row r="14" spans="1:8" ht="15" customHeight="1" x14ac:dyDescent="0.25">
      <c r="A14" s="581" t="s">
        <v>593</v>
      </c>
      <c r="B14" s="581"/>
      <c r="C14" s="581"/>
      <c r="D14" s="581"/>
      <c r="E14" s="581"/>
    </row>
    <row r="15" spans="1:8" ht="38.25" x14ac:dyDescent="0.25">
      <c r="A15" s="192" t="s">
        <v>135</v>
      </c>
      <c r="B15" s="192" t="s">
        <v>27</v>
      </c>
      <c r="C15" s="192" t="s">
        <v>67</v>
      </c>
      <c r="D15" s="192" t="s">
        <v>21</v>
      </c>
      <c r="E15" s="192" t="s">
        <v>15</v>
      </c>
    </row>
    <row r="16" spans="1:8" ht="51.75" customHeight="1" x14ac:dyDescent="0.25">
      <c r="A16" s="192" t="s">
        <v>23</v>
      </c>
      <c r="B16" s="198" t="s">
        <v>707</v>
      </c>
      <c r="C16" s="198" t="s">
        <v>708</v>
      </c>
      <c r="D16" s="199" t="s">
        <v>709</v>
      </c>
      <c r="E16" s="200" t="s">
        <v>706</v>
      </c>
      <c r="H16" s="118"/>
    </row>
    <row r="17" spans="1:7" ht="63" customHeight="1" x14ac:dyDescent="0.25">
      <c r="A17" s="192" t="s">
        <v>16</v>
      </c>
      <c r="B17" s="198" t="s">
        <v>1291</v>
      </c>
      <c r="C17" s="199" t="s">
        <v>803</v>
      </c>
      <c r="D17" s="200" t="s">
        <v>811</v>
      </c>
      <c r="E17" s="201" t="s">
        <v>809</v>
      </c>
    </row>
    <row r="18" spans="1:7" ht="60" customHeight="1" x14ac:dyDescent="0.25">
      <c r="A18" s="192" t="s">
        <v>85</v>
      </c>
      <c r="B18" s="199" t="s">
        <v>656</v>
      </c>
      <c r="C18" s="200" t="s">
        <v>802</v>
      </c>
      <c r="D18" s="201"/>
      <c r="E18" s="201" t="s">
        <v>792</v>
      </c>
      <c r="G18" t="s">
        <v>136</v>
      </c>
    </row>
    <row r="19" spans="1:7" ht="70.5" customHeight="1" x14ac:dyDescent="0.25">
      <c r="A19" s="192" t="s">
        <v>18</v>
      </c>
      <c r="B19" s="200" t="s">
        <v>778</v>
      </c>
      <c r="C19" s="201" t="s">
        <v>676</v>
      </c>
      <c r="D19" s="201"/>
      <c r="E19" s="201" t="s">
        <v>810</v>
      </c>
    </row>
  </sheetData>
  <mergeCells count="6">
    <mergeCell ref="A14:E14"/>
    <mergeCell ref="A1:A4"/>
    <mergeCell ref="B1:C2"/>
    <mergeCell ref="B3:C4"/>
    <mergeCell ref="A5:E5"/>
    <mergeCell ref="A9:E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3"/>
  <sheetViews>
    <sheetView showGridLines="0" zoomScale="70" zoomScaleNormal="70" workbookViewId="0">
      <selection activeCell="K10" sqref="K10:M10"/>
    </sheetView>
  </sheetViews>
  <sheetFormatPr baseColWidth="10" defaultRowHeight="15" x14ac:dyDescent="0.25"/>
  <cols>
    <col min="1" max="1" width="35.28515625" bestFit="1" customWidth="1"/>
    <col min="2" max="2" width="50.85546875" customWidth="1"/>
    <col min="3" max="3" width="16.42578125" customWidth="1"/>
    <col min="4" max="4" width="48.140625" customWidth="1"/>
    <col min="5" max="5" width="13.85546875" customWidth="1"/>
    <col min="6" max="6" width="17.42578125" customWidth="1"/>
    <col min="7" max="7" width="16.140625" customWidth="1"/>
    <col min="8" max="8" width="31.85546875" customWidth="1"/>
    <col min="9" max="9" width="23.42578125" customWidth="1"/>
    <col min="11" max="11" width="19.28515625" customWidth="1"/>
    <col min="12" max="12" width="29.85546875" customWidth="1"/>
    <col min="13" max="13" width="23.42578125" customWidth="1"/>
    <col min="16" max="16" width="16.7109375" customWidth="1"/>
    <col min="17" max="18" width="14.42578125" customWidth="1"/>
    <col min="19" max="19" width="16.7109375" customWidth="1"/>
    <col min="20" max="20" width="23.85546875" customWidth="1"/>
  </cols>
  <sheetData>
    <row r="1" spans="1:20" ht="15" customHeight="1" x14ac:dyDescent="0.25">
      <c r="A1" s="7"/>
      <c r="B1" s="8"/>
      <c r="C1" s="9"/>
      <c r="D1" s="522" t="s">
        <v>42</v>
      </c>
      <c r="E1" s="523"/>
      <c r="F1" s="523"/>
      <c r="G1" s="523"/>
      <c r="H1" s="523"/>
      <c r="I1" s="524"/>
      <c r="J1" s="10" t="s">
        <v>43</v>
      </c>
      <c r="K1" s="11"/>
      <c r="L1" s="12" t="s">
        <v>44</v>
      </c>
    </row>
    <row r="2" spans="1:20" ht="15" customHeight="1" x14ac:dyDescent="0.25">
      <c r="A2" s="13"/>
      <c r="B2" s="14"/>
      <c r="C2" s="15"/>
      <c r="D2" s="525"/>
      <c r="E2" s="526"/>
      <c r="F2" s="526"/>
      <c r="G2" s="526"/>
      <c r="H2" s="526"/>
      <c r="I2" s="527"/>
      <c r="J2" s="10" t="s">
        <v>45</v>
      </c>
      <c r="K2" s="11"/>
      <c r="L2" s="16" t="s">
        <v>174</v>
      </c>
    </row>
    <row r="3" spans="1:20" ht="15" customHeight="1" x14ac:dyDescent="0.25">
      <c r="A3" s="13"/>
      <c r="B3" s="14"/>
      <c r="C3" s="15"/>
      <c r="D3" s="525"/>
      <c r="E3" s="526"/>
      <c r="F3" s="526"/>
      <c r="G3" s="526"/>
      <c r="H3" s="526"/>
      <c r="I3" s="527"/>
      <c r="J3" s="10" t="s">
        <v>46</v>
      </c>
      <c r="K3" s="11"/>
      <c r="L3" s="17">
        <v>43872</v>
      </c>
    </row>
    <row r="4" spans="1:20" ht="15" customHeight="1" x14ac:dyDescent="0.25">
      <c r="A4" s="18"/>
      <c r="B4" s="19"/>
      <c r="C4" s="20"/>
      <c r="D4" s="587"/>
      <c r="E4" s="588"/>
      <c r="F4" s="588"/>
      <c r="G4" s="588"/>
      <c r="H4" s="588"/>
      <c r="I4" s="589"/>
      <c r="J4" s="10" t="s">
        <v>47</v>
      </c>
      <c r="K4" s="11"/>
      <c r="L4" s="12" t="s">
        <v>181</v>
      </c>
    </row>
    <row r="6" spans="1:20" ht="15.75" thickBot="1" x14ac:dyDescent="0.3"/>
    <row r="7" spans="1:20" ht="30" customHeight="1" thickBot="1" x14ac:dyDescent="0.3">
      <c r="G7" s="590" t="s">
        <v>48</v>
      </c>
      <c r="H7" s="591"/>
      <c r="I7" s="592"/>
      <c r="K7" s="593" t="s">
        <v>49</v>
      </c>
      <c r="L7" s="594"/>
      <c r="M7" s="595"/>
      <c r="P7" s="596" t="s">
        <v>11</v>
      </c>
      <c r="Q7" s="597"/>
      <c r="R7" s="597"/>
      <c r="S7" s="597"/>
      <c r="T7" s="598"/>
    </row>
    <row r="8" spans="1:20" ht="47.25" customHeight="1" thickBot="1" x14ac:dyDescent="0.3">
      <c r="A8" s="599" t="s">
        <v>50</v>
      </c>
      <c r="B8" s="600"/>
      <c r="D8" s="599" t="s">
        <v>51</v>
      </c>
      <c r="E8" s="600"/>
      <c r="G8" s="21" t="s">
        <v>52</v>
      </c>
      <c r="H8" s="22" t="s">
        <v>53</v>
      </c>
      <c r="I8" s="22" t="s">
        <v>54</v>
      </c>
      <c r="K8" s="23" t="s">
        <v>55</v>
      </c>
      <c r="L8" s="24" t="s">
        <v>56</v>
      </c>
      <c r="M8" s="24" t="s">
        <v>57</v>
      </c>
      <c r="P8" s="601" t="s">
        <v>58</v>
      </c>
      <c r="Q8" s="593" t="s">
        <v>59</v>
      </c>
      <c r="R8" s="594"/>
      <c r="S8" s="594"/>
      <c r="T8" s="595"/>
    </row>
    <row r="9" spans="1:20" ht="81.75" customHeight="1" thickBot="1" x14ac:dyDescent="0.3">
      <c r="A9" s="25" t="s">
        <v>27</v>
      </c>
      <c r="B9" s="26" t="s">
        <v>60</v>
      </c>
      <c r="D9" s="27" t="s">
        <v>61</v>
      </c>
      <c r="E9" s="28">
        <v>20</v>
      </c>
      <c r="F9" s="29"/>
      <c r="G9" s="584" t="s">
        <v>62</v>
      </c>
      <c r="H9" s="30" t="s">
        <v>63</v>
      </c>
      <c r="I9" s="31" t="s">
        <v>64</v>
      </c>
      <c r="K9" s="32" t="s">
        <v>23</v>
      </c>
      <c r="L9" s="30" t="s">
        <v>65</v>
      </c>
      <c r="M9" s="31" t="s">
        <v>66</v>
      </c>
      <c r="P9" s="602"/>
      <c r="Q9" s="23" t="s">
        <v>27</v>
      </c>
      <c r="R9" s="23" t="s">
        <v>67</v>
      </c>
      <c r="S9" s="23" t="s">
        <v>21</v>
      </c>
      <c r="T9" s="23" t="s">
        <v>15</v>
      </c>
    </row>
    <row r="10" spans="1:20" ht="86.25" customHeight="1" thickBot="1" x14ac:dyDescent="0.3">
      <c r="A10" s="33" t="s">
        <v>67</v>
      </c>
      <c r="B10" s="34" t="s">
        <v>68</v>
      </c>
      <c r="D10" s="27" t="s">
        <v>69</v>
      </c>
      <c r="E10" s="28">
        <v>15</v>
      </c>
      <c r="F10" s="35"/>
      <c r="G10" s="585"/>
      <c r="H10" s="30" t="s">
        <v>70</v>
      </c>
      <c r="I10" s="31" t="s">
        <v>64</v>
      </c>
      <c r="K10" s="36" t="s">
        <v>16</v>
      </c>
      <c r="L10" s="30" t="s">
        <v>71</v>
      </c>
      <c r="M10" s="31" t="s">
        <v>72</v>
      </c>
      <c r="P10" s="37" t="s">
        <v>23</v>
      </c>
      <c r="Q10" s="38" t="s">
        <v>27</v>
      </c>
      <c r="R10" s="38" t="s">
        <v>27</v>
      </c>
      <c r="S10" s="39" t="s">
        <v>67</v>
      </c>
      <c r="T10" s="40" t="s">
        <v>21</v>
      </c>
    </row>
    <row r="11" spans="1:20" ht="86.25" customHeight="1" thickBot="1" x14ac:dyDescent="0.3">
      <c r="A11" s="41" t="s">
        <v>21</v>
      </c>
      <c r="B11" s="34" t="s">
        <v>73</v>
      </c>
      <c r="D11" s="27" t="s">
        <v>74</v>
      </c>
      <c r="E11" s="28">
        <v>10</v>
      </c>
      <c r="G11" s="586"/>
      <c r="H11" s="30" t="s">
        <v>75</v>
      </c>
      <c r="I11" s="31" t="s">
        <v>64</v>
      </c>
      <c r="K11" s="42" t="s">
        <v>76</v>
      </c>
      <c r="L11" s="30" t="s">
        <v>77</v>
      </c>
      <c r="M11" s="31" t="s">
        <v>78</v>
      </c>
      <c r="P11" s="37" t="s">
        <v>16</v>
      </c>
      <c r="Q11" s="38" t="s">
        <v>27</v>
      </c>
      <c r="R11" s="39" t="s">
        <v>67</v>
      </c>
      <c r="S11" s="40" t="s">
        <v>21</v>
      </c>
      <c r="T11" s="43" t="s">
        <v>15</v>
      </c>
    </row>
    <row r="12" spans="1:20" ht="87" customHeight="1" thickBot="1" x14ac:dyDescent="0.3">
      <c r="A12" s="44" t="s">
        <v>15</v>
      </c>
      <c r="B12" s="34" t="s">
        <v>79</v>
      </c>
      <c r="D12" s="27" t="s">
        <v>80</v>
      </c>
      <c r="E12" s="28">
        <v>5</v>
      </c>
      <c r="G12" s="584" t="s">
        <v>81</v>
      </c>
      <c r="H12" s="30" t="s">
        <v>82</v>
      </c>
      <c r="I12" s="31" t="s">
        <v>64</v>
      </c>
      <c r="K12" s="45" t="s">
        <v>18</v>
      </c>
      <c r="L12" s="30" t="s">
        <v>83</v>
      </c>
      <c r="M12" s="31" t="s">
        <v>84</v>
      </c>
      <c r="P12" s="37" t="s">
        <v>85</v>
      </c>
      <c r="Q12" s="39" t="s">
        <v>67</v>
      </c>
      <c r="R12" s="40" t="s">
        <v>21</v>
      </c>
      <c r="S12" s="43" t="s">
        <v>15</v>
      </c>
      <c r="T12" s="43" t="s">
        <v>15</v>
      </c>
    </row>
    <row r="13" spans="1:20" ht="57" customHeight="1" thickBot="1" x14ac:dyDescent="0.3">
      <c r="G13" s="585"/>
      <c r="H13" s="30" t="s">
        <v>86</v>
      </c>
      <c r="I13" s="31" t="s">
        <v>64</v>
      </c>
      <c r="P13" s="37" t="s">
        <v>18</v>
      </c>
      <c r="Q13" s="40" t="s">
        <v>21</v>
      </c>
      <c r="R13" s="43" t="s">
        <v>15</v>
      </c>
      <c r="S13" s="43" t="s">
        <v>15</v>
      </c>
      <c r="T13" s="43" t="s">
        <v>15</v>
      </c>
    </row>
    <row r="14" spans="1:20" ht="45.75" thickBot="1" x14ac:dyDescent="0.3">
      <c r="G14" s="586"/>
      <c r="H14" s="46" t="s">
        <v>87</v>
      </c>
      <c r="I14" s="24" t="s">
        <v>88</v>
      </c>
    </row>
    <row r="15" spans="1:20" ht="33.75" customHeight="1" thickBot="1" x14ac:dyDescent="0.3">
      <c r="A15" s="108" t="s">
        <v>131</v>
      </c>
      <c r="B15" s="607" t="s">
        <v>126</v>
      </c>
      <c r="C15" s="608"/>
    </row>
    <row r="16" spans="1:20" ht="78" customHeight="1" thickBot="1" x14ac:dyDescent="0.3">
      <c r="A16" s="25" t="s">
        <v>27</v>
      </c>
      <c r="B16" s="605" t="s">
        <v>127</v>
      </c>
      <c r="C16" s="606"/>
    </row>
    <row r="17" spans="1:3" ht="69.75" customHeight="1" thickBot="1" x14ac:dyDescent="0.3">
      <c r="A17" s="33" t="s">
        <v>67</v>
      </c>
      <c r="B17" s="603" t="s">
        <v>128</v>
      </c>
      <c r="C17" s="604"/>
    </row>
    <row r="18" spans="1:3" ht="109.5" customHeight="1" thickBot="1" x14ac:dyDescent="0.3">
      <c r="A18" s="41" t="s">
        <v>21</v>
      </c>
      <c r="B18" s="603" t="s">
        <v>129</v>
      </c>
      <c r="C18" s="604"/>
    </row>
    <row r="19" spans="1:3" ht="159.75" customHeight="1" thickBot="1" x14ac:dyDescent="0.3">
      <c r="A19" s="44" t="s">
        <v>15</v>
      </c>
      <c r="B19" s="603" t="s">
        <v>130</v>
      </c>
      <c r="C19" s="604"/>
    </row>
    <row r="22" spans="1:3" x14ac:dyDescent="0.25">
      <c r="A22" t="s">
        <v>821</v>
      </c>
      <c r="B22" s="420" t="s">
        <v>563</v>
      </c>
    </row>
    <row r="23" spans="1:3" x14ac:dyDescent="0.25">
      <c r="B23" s="420" t="s">
        <v>822</v>
      </c>
    </row>
  </sheetData>
  <mergeCells count="15">
    <mergeCell ref="B19:C19"/>
    <mergeCell ref="B16:C16"/>
    <mergeCell ref="B15:C15"/>
    <mergeCell ref="B17:C17"/>
    <mergeCell ref="B18:C18"/>
    <mergeCell ref="A8:B8"/>
    <mergeCell ref="D8:E8"/>
    <mergeCell ref="P8:P9"/>
    <mergeCell ref="Q8:T8"/>
    <mergeCell ref="G9:G11"/>
    <mergeCell ref="G12:G14"/>
    <mergeCell ref="D1:I4"/>
    <mergeCell ref="G7:I7"/>
    <mergeCell ref="K7:M7"/>
    <mergeCell ref="P7:T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zoomScale="90" zoomScaleNormal="90" workbookViewId="0">
      <selection activeCell="B6" sqref="B6:M18"/>
    </sheetView>
  </sheetViews>
  <sheetFormatPr baseColWidth="10" defaultColWidth="11.42578125" defaultRowHeight="12" x14ac:dyDescent="0.2"/>
  <cols>
    <col min="1" max="1" width="3.28515625" style="47" customWidth="1"/>
    <col min="2" max="2" width="26" style="47" customWidth="1"/>
    <col min="3" max="3" width="9.42578125" style="47" customWidth="1"/>
    <col min="4" max="4" width="11.7109375" style="47" customWidth="1"/>
    <col min="5" max="5" width="9.7109375" style="47" customWidth="1"/>
    <col min="6" max="6" width="10.28515625" style="47" customWidth="1"/>
    <col min="7" max="7" width="12.42578125" style="47" customWidth="1"/>
    <col min="8" max="8" width="11" style="47" customWidth="1"/>
    <col min="9" max="9" width="10.42578125" style="47" customWidth="1"/>
    <col min="10" max="10" width="12.7109375" style="47" customWidth="1"/>
    <col min="11" max="11" width="17.28515625" style="47" customWidth="1"/>
    <col min="12" max="12" width="20.42578125" style="47" customWidth="1"/>
    <col min="13" max="16384" width="11.42578125" style="47"/>
  </cols>
  <sheetData>
    <row r="1" spans="2:13" ht="12.75" x14ac:dyDescent="0.2">
      <c r="B1" s="520"/>
      <c r="C1" s="520"/>
      <c r="D1" s="522" t="s">
        <v>42</v>
      </c>
      <c r="E1" s="523"/>
      <c r="F1" s="523"/>
      <c r="G1" s="523"/>
      <c r="H1" s="523"/>
      <c r="I1" s="523"/>
      <c r="J1" s="524"/>
      <c r="K1" s="528" t="s">
        <v>43</v>
      </c>
      <c r="L1" s="528"/>
      <c r="M1" s="12" t="s">
        <v>44</v>
      </c>
    </row>
    <row r="2" spans="2:13" ht="12.75" x14ac:dyDescent="0.2">
      <c r="B2" s="520"/>
      <c r="C2" s="520"/>
      <c r="D2" s="525"/>
      <c r="E2" s="526"/>
      <c r="F2" s="526"/>
      <c r="G2" s="526"/>
      <c r="H2" s="526"/>
      <c r="I2" s="526"/>
      <c r="J2" s="527"/>
      <c r="K2" s="528" t="s">
        <v>45</v>
      </c>
      <c r="L2" s="528"/>
      <c r="M2" s="16" t="s">
        <v>174</v>
      </c>
    </row>
    <row r="3" spans="2:13" ht="12.75" x14ac:dyDescent="0.2">
      <c r="B3" s="520"/>
      <c r="C3" s="520"/>
      <c r="D3" s="525"/>
      <c r="E3" s="526"/>
      <c r="F3" s="526"/>
      <c r="G3" s="526"/>
      <c r="H3" s="526"/>
      <c r="I3" s="526"/>
      <c r="J3" s="527"/>
      <c r="K3" s="528" t="s">
        <v>46</v>
      </c>
      <c r="L3" s="528"/>
      <c r="M3" s="17">
        <v>43872</v>
      </c>
    </row>
    <row r="4" spans="2:13" ht="12.75" x14ac:dyDescent="0.2">
      <c r="B4" s="520"/>
      <c r="C4" s="520"/>
      <c r="D4" s="587"/>
      <c r="E4" s="588"/>
      <c r="F4" s="588"/>
      <c r="G4" s="588"/>
      <c r="H4" s="588"/>
      <c r="I4" s="588"/>
      <c r="J4" s="589"/>
      <c r="K4" s="528" t="s">
        <v>47</v>
      </c>
      <c r="L4" s="528"/>
      <c r="M4" s="12" t="s">
        <v>182</v>
      </c>
    </row>
    <row r="5" spans="2:13" ht="12.75" thickBot="1" x14ac:dyDescent="0.25"/>
    <row r="6" spans="2:13" s="56" customFormat="1" ht="84.75" thickBot="1" x14ac:dyDescent="0.3">
      <c r="B6" s="48" t="s">
        <v>89</v>
      </c>
      <c r="C6" s="49" t="s">
        <v>90</v>
      </c>
      <c r="D6" s="50" t="s">
        <v>91</v>
      </c>
      <c r="E6" s="51" t="s">
        <v>92</v>
      </c>
      <c r="F6" s="52" t="s">
        <v>93</v>
      </c>
      <c r="G6" s="53" t="s">
        <v>94</v>
      </c>
      <c r="H6" s="51" t="s">
        <v>95</v>
      </c>
      <c r="I6" s="50" t="s">
        <v>96</v>
      </c>
      <c r="J6" s="53" t="s">
        <v>97</v>
      </c>
      <c r="K6" s="51" t="s">
        <v>98</v>
      </c>
      <c r="L6" s="54" t="s">
        <v>99</v>
      </c>
      <c r="M6" s="55" t="s">
        <v>100</v>
      </c>
    </row>
    <row r="7" spans="2:13" ht="24.95" customHeight="1" x14ac:dyDescent="0.2">
      <c r="B7" s="57" t="s">
        <v>28</v>
      </c>
      <c r="C7" s="58">
        <f>SUM(D7:M7)</f>
        <v>15</v>
      </c>
      <c r="D7" s="59">
        <v>2</v>
      </c>
      <c r="E7" s="60">
        <v>2</v>
      </c>
      <c r="F7" s="60">
        <v>2</v>
      </c>
      <c r="G7" s="60">
        <v>2</v>
      </c>
      <c r="H7" s="60">
        <v>2</v>
      </c>
      <c r="I7" s="60">
        <v>1</v>
      </c>
      <c r="J7" s="60">
        <v>0</v>
      </c>
      <c r="K7" s="60">
        <v>1</v>
      </c>
      <c r="L7" s="60">
        <v>2</v>
      </c>
      <c r="M7" s="61">
        <v>1</v>
      </c>
    </row>
    <row r="8" spans="2:13" x14ac:dyDescent="0.2">
      <c r="B8" s="62" t="s">
        <v>25</v>
      </c>
      <c r="C8" s="63">
        <f t="shared" ref="C8:C18" si="0">SUM(D8:M8)</f>
        <v>13</v>
      </c>
      <c r="D8" s="64">
        <v>2</v>
      </c>
      <c r="E8" s="65">
        <v>1</v>
      </c>
      <c r="F8" s="65">
        <v>2</v>
      </c>
      <c r="G8" s="65">
        <v>1</v>
      </c>
      <c r="H8" s="65">
        <v>0</v>
      </c>
      <c r="I8" s="65">
        <v>2</v>
      </c>
      <c r="J8" s="65">
        <v>2</v>
      </c>
      <c r="K8" s="65">
        <v>2</v>
      </c>
      <c r="L8" s="65">
        <v>0</v>
      </c>
      <c r="M8" s="66">
        <v>1</v>
      </c>
    </row>
    <row r="9" spans="2:13" ht="12.75" thickBot="1" x14ac:dyDescent="0.25">
      <c r="B9" s="67" t="s">
        <v>41</v>
      </c>
      <c r="C9" s="68">
        <f t="shared" si="0"/>
        <v>13</v>
      </c>
      <c r="D9" s="69">
        <v>2</v>
      </c>
      <c r="E9" s="70">
        <v>1</v>
      </c>
      <c r="F9" s="70">
        <v>1</v>
      </c>
      <c r="G9" s="70">
        <v>2</v>
      </c>
      <c r="H9" s="70">
        <v>1</v>
      </c>
      <c r="I9" s="70">
        <v>1</v>
      </c>
      <c r="J9" s="70">
        <v>1</v>
      </c>
      <c r="K9" s="70">
        <v>2</v>
      </c>
      <c r="L9" s="70">
        <v>1</v>
      </c>
      <c r="M9" s="71">
        <v>1</v>
      </c>
    </row>
    <row r="10" spans="2:13" ht="14.25" customHeight="1" x14ac:dyDescent="0.2">
      <c r="B10" s="72" t="s">
        <v>101</v>
      </c>
      <c r="C10" s="73">
        <f>SUM(D10:M10)</f>
        <v>10</v>
      </c>
      <c r="D10" s="74">
        <v>2</v>
      </c>
      <c r="E10" s="75">
        <v>2</v>
      </c>
      <c r="F10" s="75">
        <v>1</v>
      </c>
      <c r="G10" s="75">
        <v>0</v>
      </c>
      <c r="H10" s="75">
        <v>0</v>
      </c>
      <c r="I10" s="75">
        <v>1</v>
      </c>
      <c r="J10" s="75">
        <v>1</v>
      </c>
      <c r="K10" s="75">
        <v>1</v>
      </c>
      <c r="L10" s="75">
        <v>2</v>
      </c>
      <c r="M10" s="76">
        <v>0</v>
      </c>
    </row>
    <row r="11" spans="2:13" x14ac:dyDescent="0.2">
      <c r="B11" s="77" t="s">
        <v>102</v>
      </c>
      <c r="C11" s="78">
        <f t="shared" si="0"/>
        <v>9</v>
      </c>
      <c r="D11" s="79">
        <v>2</v>
      </c>
      <c r="E11" s="80">
        <v>1</v>
      </c>
      <c r="F11" s="80">
        <v>1</v>
      </c>
      <c r="G11" s="80">
        <v>1</v>
      </c>
      <c r="H11" s="80">
        <v>0</v>
      </c>
      <c r="I11" s="80">
        <v>0</v>
      </c>
      <c r="J11" s="80">
        <v>1</v>
      </c>
      <c r="K11" s="80">
        <v>0</v>
      </c>
      <c r="L11" s="80">
        <v>1</v>
      </c>
      <c r="M11" s="81">
        <v>2</v>
      </c>
    </row>
    <row r="12" spans="2:13" x14ac:dyDescent="0.2">
      <c r="B12" s="77" t="s">
        <v>38</v>
      </c>
      <c r="C12" s="78">
        <f>SUM(D12:M12)</f>
        <v>8</v>
      </c>
      <c r="D12" s="79">
        <v>2</v>
      </c>
      <c r="E12" s="80">
        <v>1</v>
      </c>
      <c r="F12" s="80">
        <v>1</v>
      </c>
      <c r="G12" s="80">
        <v>1</v>
      </c>
      <c r="H12" s="80">
        <v>0</v>
      </c>
      <c r="I12" s="80">
        <v>0</v>
      </c>
      <c r="J12" s="80">
        <v>0</v>
      </c>
      <c r="K12" s="80">
        <v>1</v>
      </c>
      <c r="L12" s="80">
        <v>0</v>
      </c>
      <c r="M12" s="81">
        <v>2</v>
      </c>
    </row>
    <row r="13" spans="2:13" ht="24.75" thickBot="1" x14ac:dyDescent="0.25">
      <c r="B13" s="82" t="s">
        <v>30</v>
      </c>
      <c r="C13" s="83">
        <f t="shared" si="0"/>
        <v>7</v>
      </c>
      <c r="D13" s="84">
        <v>2</v>
      </c>
      <c r="E13" s="85">
        <v>2</v>
      </c>
      <c r="F13" s="85">
        <v>2</v>
      </c>
      <c r="G13" s="85">
        <v>1</v>
      </c>
      <c r="H13" s="85">
        <v>0</v>
      </c>
      <c r="I13" s="85">
        <v>0</v>
      </c>
      <c r="J13" s="85">
        <v>0</v>
      </c>
      <c r="K13" s="85">
        <v>0</v>
      </c>
      <c r="L13" s="85">
        <v>0</v>
      </c>
      <c r="M13" s="86">
        <v>0</v>
      </c>
    </row>
    <row r="14" spans="2:13" x14ac:dyDescent="0.2">
      <c r="B14" s="87" t="s">
        <v>29</v>
      </c>
      <c r="C14" s="63">
        <f>SUM(D14:M14)</f>
        <v>6</v>
      </c>
      <c r="D14" s="88">
        <v>2</v>
      </c>
      <c r="E14" s="89">
        <v>2</v>
      </c>
      <c r="F14" s="89">
        <v>1</v>
      </c>
      <c r="G14" s="89">
        <v>1</v>
      </c>
      <c r="H14" s="89">
        <v>0</v>
      </c>
      <c r="I14" s="89">
        <v>0</v>
      </c>
      <c r="J14" s="89">
        <v>0</v>
      </c>
      <c r="K14" s="89">
        <v>0</v>
      </c>
      <c r="L14" s="89">
        <v>0</v>
      </c>
      <c r="M14" s="90">
        <v>0</v>
      </c>
    </row>
    <row r="15" spans="2:13" x14ac:dyDescent="0.2">
      <c r="B15" s="91" t="s">
        <v>26</v>
      </c>
      <c r="C15" s="92">
        <f>SUM(D15:M15)</f>
        <v>5</v>
      </c>
      <c r="D15" s="93">
        <v>1</v>
      </c>
      <c r="E15" s="94">
        <v>1</v>
      </c>
      <c r="F15" s="94">
        <v>1</v>
      </c>
      <c r="G15" s="94">
        <v>0</v>
      </c>
      <c r="H15" s="94">
        <v>0</v>
      </c>
      <c r="I15" s="94">
        <v>0</v>
      </c>
      <c r="J15" s="94">
        <v>0</v>
      </c>
      <c r="K15" s="94">
        <v>0</v>
      </c>
      <c r="L15" s="94">
        <v>0</v>
      </c>
      <c r="M15" s="95">
        <v>2</v>
      </c>
    </row>
    <row r="16" spans="2:13" x14ac:dyDescent="0.2">
      <c r="B16" s="91" t="s">
        <v>31</v>
      </c>
      <c r="C16" s="92">
        <f t="shared" si="0"/>
        <v>4</v>
      </c>
      <c r="D16" s="93">
        <v>1</v>
      </c>
      <c r="E16" s="94">
        <v>2</v>
      </c>
      <c r="F16" s="94">
        <v>1</v>
      </c>
      <c r="G16" s="94">
        <v>0</v>
      </c>
      <c r="H16" s="94">
        <v>0</v>
      </c>
      <c r="I16" s="94">
        <v>0</v>
      </c>
      <c r="J16" s="94">
        <v>0</v>
      </c>
      <c r="K16" s="94">
        <v>0</v>
      </c>
      <c r="L16" s="94">
        <v>0</v>
      </c>
      <c r="M16" s="95">
        <v>0</v>
      </c>
    </row>
    <row r="17" spans="2:13" x14ac:dyDescent="0.2">
      <c r="B17" s="91" t="s">
        <v>710</v>
      </c>
      <c r="C17" s="92">
        <f t="shared" si="0"/>
        <v>4</v>
      </c>
      <c r="D17" s="96">
        <v>2</v>
      </c>
      <c r="E17" s="97">
        <v>2</v>
      </c>
      <c r="F17" s="94">
        <v>0</v>
      </c>
      <c r="G17" s="94">
        <v>0</v>
      </c>
      <c r="H17" s="94">
        <v>0</v>
      </c>
      <c r="I17" s="94">
        <v>0</v>
      </c>
      <c r="J17" s="94">
        <v>0</v>
      </c>
      <c r="K17" s="94">
        <v>0</v>
      </c>
      <c r="L17" s="94">
        <v>0</v>
      </c>
      <c r="M17" s="95">
        <v>0</v>
      </c>
    </row>
    <row r="18" spans="2:13" ht="12.75" thickBot="1" x14ac:dyDescent="0.25">
      <c r="B18" s="98" t="s">
        <v>40</v>
      </c>
      <c r="C18" s="68">
        <f t="shared" si="0"/>
        <v>3</v>
      </c>
      <c r="D18" s="99">
        <v>2</v>
      </c>
      <c r="E18" s="100">
        <v>0</v>
      </c>
      <c r="F18" s="100">
        <v>1</v>
      </c>
      <c r="G18" s="100">
        <v>0</v>
      </c>
      <c r="H18" s="100">
        <v>0</v>
      </c>
      <c r="I18" s="100">
        <v>0</v>
      </c>
      <c r="J18" s="100">
        <v>0</v>
      </c>
      <c r="K18" s="100">
        <v>0</v>
      </c>
      <c r="L18" s="100">
        <v>0</v>
      </c>
      <c r="M18" s="101">
        <v>0</v>
      </c>
    </row>
    <row r="19" spans="2:13" ht="12.95" customHeight="1" x14ac:dyDescent="0.2">
      <c r="D19" s="102"/>
      <c r="E19" s="102"/>
      <c r="F19" s="102"/>
      <c r="G19" s="102"/>
      <c r="H19" s="102"/>
      <c r="I19" s="102"/>
      <c r="J19" s="102"/>
      <c r="K19" s="102"/>
      <c r="L19" s="102"/>
    </row>
    <row r="20" spans="2:13" ht="12.95" customHeight="1" x14ac:dyDescent="0.2">
      <c r="D20" s="102"/>
      <c r="E20" s="102"/>
      <c r="F20" s="102"/>
      <c r="G20" s="102"/>
      <c r="H20" s="102"/>
      <c r="I20" s="102"/>
      <c r="J20" s="102"/>
      <c r="K20" s="102"/>
      <c r="L20" s="102"/>
    </row>
    <row r="21" spans="2:13" ht="12.95" customHeight="1" x14ac:dyDescent="0.2">
      <c r="D21" s="102"/>
      <c r="E21" s="102"/>
      <c r="F21" s="102"/>
      <c r="G21" s="102"/>
      <c r="H21" s="102"/>
      <c r="I21" s="102"/>
      <c r="J21" s="102"/>
      <c r="K21" s="102"/>
      <c r="L21" s="102"/>
    </row>
    <row r="22" spans="2:13" ht="12.95" customHeight="1" x14ac:dyDescent="0.2">
      <c r="D22" s="102"/>
      <c r="E22" s="102"/>
      <c r="F22" s="102"/>
      <c r="G22" s="102"/>
      <c r="H22" s="102"/>
      <c r="I22" s="102"/>
      <c r="J22" s="102"/>
      <c r="K22" s="102"/>
      <c r="L22" s="102"/>
    </row>
    <row r="23" spans="2:13" ht="12.95" customHeight="1" x14ac:dyDescent="0.2">
      <c r="D23" s="102"/>
      <c r="E23" s="102"/>
      <c r="F23" s="102"/>
      <c r="G23" s="102"/>
      <c r="H23" s="102"/>
      <c r="I23" s="102"/>
      <c r="J23" s="102"/>
      <c r="K23" s="102"/>
      <c r="L23" s="102"/>
    </row>
    <row r="24" spans="2:13" ht="12.95" customHeight="1" x14ac:dyDescent="0.2">
      <c r="D24" s="102"/>
      <c r="E24" s="102"/>
      <c r="F24" s="102"/>
      <c r="G24" s="102"/>
      <c r="H24" s="102"/>
      <c r="I24" s="102"/>
      <c r="J24" s="102"/>
      <c r="K24" s="102"/>
      <c r="L24" s="102"/>
    </row>
    <row r="25" spans="2:13" ht="12.95" customHeight="1" x14ac:dyDescent="0.2">
      <c r="D25" s="102"/>
      <c r="E25" s="102"/>
      <c r="F25" s="102"/>
      <c r="G25" s="102"/>
      <c r="H25" s="102"/>
      <c r="I25" s="102"/>
      <c r="J25" s="102"/>
      <c r="K25" s="102"/>
      <c r="L25" s="102"/>
    </row>
    <row r="26" spans="2:13" ht="11.1" customHeight="1" x14ac:dyDescent="0.2">
      <c r="D26" s="102"/>
      <c r="E26" s="102"/>
      <c r="F26" s="102"/>
      <c r="G26" s="102"/>
      <c r="H26" s="102"/>
      <c r="I26" s="102"/>
      <c r="J26" s="102"/>
      <c r="K26" s="102"/>
      <c r="L26" s="102"/>
    </row>
    <row r="27" spans="2:13" ht="11.1" customHeight="1" x14ac:dyDescent="0.2">
      <c r="D27" s="102"/>
      <c r="E27" s="102"/>
      <c r="F27" s="102"/>
      <c r="G27" s="102"/>
      <c r="H27" s="102"/>
      <c r="I27" s="102"/>
      <c r="J27" s="102"/>
      <c r="K27" s="102"/>
      <c r="L27" s="102"/>
    </row>
    <row r="28" spans="2:13" ht="11.1" customHeight="1" x14ac:dyDescent="0.2">
      <c r="D28" s="102"/>
      <c r="E28" s="102"/>
      <c r="F28" s="102"/>
      <c r="G28" s="102"/>
      <c r="H28" s="102"/>
      <c r="I28" s="102"/>
      <c r="J28" s="102"/>
      <c r="K28" s="102"/>
      <c r="L28" s="102"/>
    </row>
    <row r="29" spans="2:13" ht="11.1" customHeight="1" x14ac:dyDescent="0.2">
      <c r="D29" s="102"/>
      <c r="E29" s="102"/>
      <c r="F29" s="102"/>
      <c r="G29" s="102"/>
      <c r="H29" s="102"/>
      <c r="I29" s="102"/>
      <c r="J29" s="102"/>
      <c r="K29" s="102"/>
      <c r="L29" s="102"/>
    </row>
    <row r="30" spans="2:13" ht="11.1" customHeight="1" x14ac:dyDescent="0.2">
      <c r="D30" s="102"/>
      <c r="E30" s="102"/>
      <c r="F30" s="102"/>
      <c r="G30" s="102"/>
      <c r="H30" s="102"/>
      <c r="I30" s="102"/>
      <c r="J30" s="102"/>
      <c r="K30" s="102"/>
      <c r="L30" s="102"/>
    </row>
    <row r="31" spans="2:13" x14ac:dyDescent="0.2">
      <c r="D31" s="102"/>
      <c r="E31" s="102"/>
      <c r="F31" s="102"/>
      <c r="G31" s="102"/>
      <c r="H31" s="102"/>
      <c r="I31" s="102"/>
      <c r="J31" s="102"/>
      <c r="K31" s="102"/>
      <c r="L31" s="102"/>
    </row>
    <row r="32" spans="2:13" x14ac:dyDescent="0.2">
      <c r="D32" s="102"/>
      <c r="E32" s="102"/>
      <c r="F32" s="102"/>
      <c r="G32" s="102"/>
      <c r="H32" s="102"/>
      <c r="I32" s="102"/>
      <c r="J32" s="102"/>
      <c r="K32" s="102"/>
      <c r="L32" s="102"/>
    </row>
    <row r="33" spans="4:12" x14ac:dyDescent="0.2">
      <c r="D33" s="102"/>
      <c r="E33" s="102"/>
      <c r="F33" s="102"/>
      <c r="G33" s="102"/>
      <c r="H33" s="102"/>
      <c r="I33" s="102"/>
      <c r="J33" s="102"/>
      <c r="K33" s="102"/>
      <c r="L33" s="102"/>
    </row>
    <row r="34" spans="4:12" x14ac:dyDescent="0.2">
      <c r="D34" s="102"/>
      <c r="E34" s="102"/>
      <c r="F34" s="102"/>
      <c r="G34" s="102"/>
      <c r="H34" s="102"/>
      <c r="I34" s="102"/>
      <c r="J34" s="102"/>
      <c r="K34" s="102"/>
      <c r="L34" s="102"/>
    </row>
    <row r="35" spans="4:12" x14ac:dyDescent="0.2">
      <c r="D35" s="102"/>
      <c r="E35" s="102"/>
      <c r="F35" s="102"/>
      <c r="G35" s="102"/>
      <c r="H35" s="102"/>
      <c r="I35" s="102"/>
      <c r="J35" s="102"/>
      <c r="K35" s="102"/>
      <c r="L35" s="102"/>
    </row>
    <row r="36" spans="4:12" x14ac:dyDescent="0.2">
      <c r="D36" s="102"/>
      <c r="E36" s="102"/>
      <c r="F36" s="102"/>
      <c r="G36" s="102"/>
      <c r="H36" s="102"/>
      <c r="I36" s="102"/>
      <c r="J36" s="102"/>
      <c r="K36" s="102"/>
      <c r="L36" s="102"/>
    </row>
    <row r="37" spans="4:12" x14ac:dyDescent="0.2">
      <c r="D37" s="102"/>
      <c r="E37" s="102"/>
      <c r="F37" s="102"/>
      <c r="G37" s="102"/>
      <c r="H37" s="102"/>
      <c r="I37" s="102"/>
      <c r="J37" s="102"/>
      <c r="K37" s="102"/>
      <c r="L37" s="102"/>
    </row>
    <row r="38" spans="4:12" x14ac:dyDescent="0.2">
      <c r="D38" s="102"/>
      <c r="E38" s="102"/>
      <c r="F38" s="102"/>
      <c r="G38" s="102"/>
      <c r="H38" s="102"/>
      <c r="I38" s="102"/>
      <c r="J38" s="102"/>
      <c r="K38" s="102"/>
      <c r="L38" s="102"/>
    </row>
    <row r="39" spans="4:12" x14ac:dyDescent="0.2">
      <c r="D39" s="102"/>
      <c r="E39" s="102"/>
      <c r="F39" s="102"/>
      <c r="G39" s="102"/>
      <c r="H39" s="102"/>
      <c r="I39" s="102"/>
      <c r="J39" s="102"/>
      <c r="K39" s="102"/>
      <c r="L39" s="102"/>
    </row>
    <row r="40" spans="4:12" x14ac:dyDescent="0.2">
      <c r="D40" s="102"/>
      <c r="E40" s="102"/>
      <c r="F40" s="102"/>
      <c r="G40" s="102"/>
      <c r="H40" s="102"/>
      <c r="I40" s="102"/>
      <c r="J40" s="102"/>
      <c r="K40" s="102"/>
      <c r="L40" s="102"/>
    </row>
  </sheetData>
  <mergeCells count="6">
    <mergeCell ref="B1:C4"/>
    <mergeCell ref="D1:J4"/>
    <mergeCell ref="K1:L1"/>
    <mergeCell ref="K2:L2"/>
    <mergeCell ref="K3:L3"/>
    <mergeCell ref="K4:L4"/>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Verificación calidad controles</vt:lpstr>
      <vt:lpstr>Analisis mapa de calor</vt:lpstr>
      <vt:lpstr>Verificación calidad control</vt:lpstr>
      <vt:lpstr>Analisis mapa de calor </vt:lpstr>
      <vt:lpstr>herramientas escala calificació</vt:lpstr>
      <vt:lpstr>Actividades  Significativas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Patiño Murillo</dc:creator>
  <cp:lastModifiedBy>Ricardo Patiño Murillo</cp:lastModifiedBy>
  <dcterms:created xsi:type="dcterms:W3CDTF">2018-10-24T17:01:17Z</dcterms:created>
  <dcterms:modified xsi:type="dcterms:W3CDTF">2021-04-19T21:26:19Z</dcterms:modified>
</cp:coreProperties>
</file>